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440" windowHeight="7452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F152" i="1" l="1"/>
  <c r="K74" i="1" l="1"/>
  <c r="C186" i="1" l="1"/>
  <c r="K187" i="1"/>
  <c r="J187" i="1"/>
  <c r="F187" i="1"/>
  <c r="M154" i="1" l="1"/>
  <c r="L154" i="1"/>
  <c r="K154" i="1"/>
  <c r="J154" i="1"/>
  <c r="F154" i="1"/>
  <c r="H195" i="1"/>
  <c r="I195" i="1"/>
  <c r="G195" i="1"/>
  <c r="D186" i="1"/>
  <c r="E186" i="1"/>
  <c r="K188" i="1"/>
  <c r="J188" i="1"/>
  <c r="F188" i="1"/>
  <c r="M165" i="1"/>
  <c r="L165" i="1"/>
  <c r="N165" i="1" s="1"/>
  <c r="K165" i="1"/>
  <c r="J165" i="1"/>
  <c r="F165" i="1"/>
  <c r="D163" i="1"/>
  <c r="E163" i="1"/>
  <c r="C163" i="1"/>
  <c r="I163" i="1"/>
  <c r="H163" i="1"/>
  <c r="G163" i="1"/>
  <c r="M164" i="1"/>
  <c r="L164" i="1"/>
  <c r="K164" i="1"/>
  <c r="J164" i="1"/>
  <c r="F164" i="1"/>
  <c r="M167" i="1"/>
  <c r="L167" i="1"/>
  <c r="K167" i="1"/>
  <c r="J167" i="1"/>
  <c r="F167" i="1"/>
  <c r="M123" i="1"/>
  <c r="N123" i="1" s="1"/>
  <c r="L123" i="1"/>
  <c r="K123" i="1"/>
  <c r="J123" i="1"/>
  <c r="F123" i="1"/>
  <c r="M157" i="1"/>
  <c r="L157" i="1"/>
  <c r="K157" i="1"/>
  <c r="J157" i="1"/>
  <c r="F157" i="1"/>
  <c r="M115" i="1"/>
  <c r="L115" i="1"/>
  <c r="K115" i="1"/>
  <c r="J115" i="1"/>
  <c r="F115" i="1"/>
  <c r="M116" i="1"/>
  <c r="L116" i="1"/>
  <c r="K116" i="1"/>
  <c r="J116" i="1"/>
  <c r="F116" i="1"/>
  <c r="E195" i="1"/>
  <c r="D195" i="1"/>
  <c r="C195" i="1"/>
  <c r="M196" i="1"/>
  <c r="M195" i="1" s="1"/>
  <c r="L196" i="1"/>
  <c r="L195" i="1" s="1"/>
  <c r="K196" i="1"/>
  <c r="K195" i="1" s="1"/>
  <c r="J196" i="1"/>
  <c r="F196" i="1"/>
  <c r="N115" i="1" l="1"/>
  <c r="N157" i="1"/>
  <c r="N164" i="1"/>
  <c r="N154" i="1"/>
  <c r="N167" i="1"/>
  <c r="F163" i="1"/>
  <c r="J163" i="1"/>
  <c r="N116" i="1"/>
  <c r="N196" i="1"/>
  <c r="N195" i="1" s="1"/>
  <c r="M66" i="1" l="1"/>
  <c r="L66" i="1"/>
  <c r="K66" i="1"/>
  <c r="J66" i="1"/>
  <c r="F66" i="1"/>
  <c r="M35" i="1"/>
  <c r="L35" i="1"/>
  <c r="K35" i="1"/>
  <c r="J35" i="1"/>
  <c r="F35" i="1"/>
  <c r="N35" i="1" l="1"/>
  <c r="N66" i="1"/>
  <c r="K117" i="1"/>
  <c r="L117" i="1"/>
  <c r="M117" i="1"/>
  <c r="J117" i="1"/>
  <c r="F117" i="1"/>
  <c r="C13" i="1"/>
  <c r="M14" i="1"/>
  <c r="L14" i="1"/>
  <c r="K14" i="1"/>
  <c r="J14" i="1"/>
  <c r="F14" i="1"/>
  <c r="G186" i="1"/>
  <c r="N117" i="1" l="1"/>
  <c r="N14" i="1"/>
  <c r="F89" i="1"/>
  <c r="M118" i="1"/>
  <c r="L118" i="1"/>
  <c r="K118" i="1"/>
  <c r="J118" i="1"/>
  <c r="F118" i="1"/>
  <c r="J189" i="1"/>
  <c r="J190" i="1"/>
  <c r="K190" i="1"/>
  <c r="K189" i="1"/>
  <c r="F189" i="1"/>
  <c r="F190" i="1"/>
  <c r="F65" i="1"/>
  <c r="J65" i="1"/>
  <c r="K65" i="1"/>
  <c r="L65" i="1"/>
  <c r="M65" i="1"/>
  <c r="F67" i="1"/>
  <c r="J67" i="1"/>
  <c r="K67" i="1"/>
  <c r="L67" i="1"/>
  <c r="M67" i="1"/>
  <c r="M42" i="1"/>
  <c r="L42" i="1"/>
  <c r="K42" i="1"/>
  <c r="J42" i="1"/>
  <c r="F42" i="1"/>
  <c r="K100" i="1"/>
  <c r="G19" i="1"/>
  <c r="M22" i="1"/>
  <c r="L22" i="1"/>
  <c r="K22" i="1"/>
  <c r="J22" i="1"/>
  <c r="F22" i="1"/>
  <c r="L21" i="1"/>
  <c r="K21" i="1"/>
  <c r="J21" i="1"/>
  <c r="F21" i="1"/>
  <c r="M16" i="1"/>
  <c r="L16" i="1"/>
  <c r="K16" i="1"/>
  <c r="J16" i="1"/>
  <c r="F16" i="1"/>
  <c r="N118" i="1" l="1"/>
  <c r="N65" i="1"/>
  <c r="N67" i="1"/>
  <c r="N42" i="1"/>
  <c r="N16" i="1"/>
  <c r="N22" i="1"/>
  <c r="I106" i="1"/>
  <c r="H106" i="1"/>
  <c r="G106" i="1"/>
  <c r="G101" i="1" s="1"/>
  <c r="E106" i="1"/>
  <c r="D106" i="1"/>
  <c r="C106" i="1"/>
  <c r="F175" i="1"/>
  <c r="J200" i="1" l="1"/>
  <c r="J198" i="1"/>
  <c r="J194" i="1"/>
  <c r="F198" i="1"/>
  <c r="F192" i="1"/>
  <c r="F191" i="1"/>
  <c r="J185" i="1"/>
  <c r="J183" i="1"/>
  <c r="J182" i="1"/>
  <c r="J181" i="1"/>
  <c r="J180" i="1"/>
  <c r="F183" i="1"/>
  <c r="F182" i="1"/>
  <c r="J177" i="1"/>
  <c r="J176" i="1"/>
  <c r="J175" i="1"/>
  <c r="J174" i="1"/>
  <c r="J162" i="1"/>
  <c r="J155" i="1"/>
  <c r="J153" i="1"/>
  <c r="J152" i="1"/>
  <c r="J151" i="1"/>
  <c r="J150" i="1"/>
  <c r="J149" i="1"/>
  <c r="J148" i="1"/>
  <c r="J147" i="1"/>
  <c r="J139" i="1"/>
  <c r="J137" i="1"/>
  <c r="J136" i="1"/>
  <c r="J135" i="1"/>
  <c r="J134" i="1"/>
  <c r="J133" i="1"/>
  <c r="J132" i="1"/>
  <c r="J130" i="1"/>
  <c r="F110" i="1"/>
  <c r="F111" i="1"/>
  <c r="F112" i="1"/>
  <c r="F113" i="1"/>
  <c r="F114" i="1"/>
  <c r="F119" i="1"/>
  <c r="F120" i="1"/>
  <c r="J103" i="1"/>
  <c r="J104" i="1"/>
  <c r="J105" i="1"/>
  <c r="J107" i="1"/>
  <c r="J108" i="1"/>
  <c r="J109" i="1"/>
  <c r="J110" i="1"/>
  <c r="J111" i="1"/>
  <c r="J112" i="1"/>
  <c r="J113" i="1"/>
  <c r="J114" i="1"/>
  <c r="J119" i="1"/>
  <c r="J120" i="1"/>
  <c r="J121" i="1"/>
  <c r="J122" i="1"/>
  <c r="J124" i="1"/>
  <c r="J68" i="1"/>
  <c r="J74" i="1"/>
  <c r="J72" i="1"/>
  <c r="J71" i="1"/>
  <c r="J70" i="1"/>
  <c r="J69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50" i="1"/>
  <c r="J48" i="1"/>
  <c r="J46" i="1"/>
  <c r="J45" i="1"/>
  <c r="J44" i="1"/>
  <c r="J43" i="1"/>
  <c r="J41" i="1"/>
  <c r="J40" i="1"/>
  <c r="J39" i="1"/>
  <c r="J38" i="1"/>
  <c r="J37" i="1"/>
  <c r="J36" i="1"/>
  <c r="J34" i="1"/>
  <c r="J32" i="1"/>
  <c r="J31" i="1"/>
  <c r="F32" i="1"/>
  <c r="N72" i="1"/>
  <c r="N71" i="1"/>
  <c r="N70" i="1"/>
  <c r="N69" i="1"/>
  <c r="J15" i="1"/>
  <c r="J12" i="1"/>
  <c r="J11" i="1"/>
  <c r="F72" i="1"/>
  <c r="F71" i="1"/>
  <c r="F70" i="1"/>
  <c r="F69" i="1"/>
  <c r="F56" i="1"/>
  <c r="F46" i="1"/>
  <c r="F45" i="1"/>
  <c r="F44" i="1"/>
  <c r="K119" i="1"/>
  <c r="I184" i="1"/>
  <c r="H184" i="1"/>
  <c r="G184" i="1"/>
  <c r="E184" i="1"/>
  <c r="D184" i="1"/>
  <c r="I138" i="1"/>
  <c r="H138" i="1"/>
  <c r="G138" i="1"/>
  <c r="E138" i="1"/>
  <c r="D138" i="1"/>
  <c r="I131" i="1"/>
  <c r="H131" i="1"/>
  <c r="G131" i="1"/>
  <c r="E131" i="1"/>
  <c r="D131" i="1"/>
  <c r="I33" i="1"/>
  <c r="H33" i="1"/>
  <c r="G33" i="1"/>
  <c r="E33" i="1"/>
  <c r="D33" i="1"/>
  <c r="C33" i="1"/>
  <c r="I199" i="1"/>
  <c r="H199" i="1"/>
  <c r="G199" i="1"/>
  <c r="E199" i="1"/>
  <c r="D199" i="1"/>
  <c r="I186" i="1"/>
  <c r="H186" i="1"/>
  <c r="I179" i="1"/>
  <c r="H179" i="1"/>
  <c r="G179" i="1"/>
  <c r="E179" i="1"/>
  <c r="D179" i="1"/>
  <c r="C179" i="1"/>
  <c r="I125" i="1"/>
  <c r="H125" i="1"/>
  <c r="G125" i="1"/>
  <c r="E125" i="1"/>
  <c r="D125" i="1"/>
  <c r="C125" i="1"/>
  <c r="I84" i="1"/>
  <c r="I90" i="1" s="1"/>
  <c r="H84" i="1"/>
  <c r="H90" i="1" s="1"/>
  <c r="G84" i="1"/>
  <c r="E84" i="1"/>
  <c r="E90" i="1" s="1"/>
  <c r="D84" i="1"/>
  <c r="D90" i="1" s="1"/>
  <c r="C84" i="1"/>
  <c r="I94" i="1"/>
  <c r="H94" i="1"/>
  <c r="G94" i="1"/>
  <c r="E94" i="1"/>
  <c r="D94" i="1"/>
  <c r="C94" i="1"/>
  <c r="M9" i="1"/>
  <c r="L9" i="1"/>
  <c r="K9" i="1"/>
  <c r="I9" i="1"/>
  <c r="H9" i="1"/>
  <c r="G9" i="1"/>
  <c r="E9" i="1"/>
  <c r="D9" i="1"/>
  <c r="C9" i="1"/>
  <c r="I8" i="1"/>
  <c r="H8" i="1"/>
  <c r="G8" i="1"/>
  <c r="E8" i="1"/>
  <c r="D8" i="1"/>
  <c r="C8" i="1"/>
  <c r="M31" i="1"/>
  <c r="L31" i="1"/>
  <c r="K31" i="1"/>
  <c r="K30" i="1" s="1"/>
  <c r="K5" i="1" s="1"/>
  <c r="F31" i="1"/>
  <c r="M30" i="1"/>
  <c r="L30" i="1"/>
  <c r="L5" i="1" s="1"/>
  <c r="I30" i="1"/>
  <c r="I5" i="1" s="1"/>
  <c r="H30" i="1"/>
  <c r="H5" i="1" s="1"/>
  <c r="G30" i="1"/>
  <c r="G5" i="1" s="1"/>
  <c r="E30" i="1"/>
  <c r="E5" i="1" s="1"/>
  <c r="D30" i="1"/>
  <c r="D5" i="1" s="1"/>
  <c r="C30" i="1"/>
  <c r="C5" i="1" s="1"/>
  <c r="I6" i="1"/>
  <c r="H6" i="1"/>
  <c r="G6" i="1"/>
  <c r="E6" i="1"/>
  <c r="D6" i="1"/>
  <c r="C6" i="1"/>
  <c r="M32" i="1"/>
  <c r="M6" i="1" s="1"/>
  <c r="L32" i="1"/>
  <c r="L6" i="1" s="1"/>
  <c r="K32" i="1"/>
  <c r="K6" i="1" s="1"/>
  <c r="N9" i="1" l="1"/>
  <c r="J199" i="1"/>
  <c r="J33" i="1"/>
  <c r="N6" i="1"/>
  <c r="J6" i="1"/>
  <c r="J5" i="1"/>
  <c r="F6" i="1"/>
  <c r="J8" i="1"/>
  <c r="J9" i="1"/>
  <c r="J30" i="1"/>
  <c r="N30" i="1"/>
  <c r="M5" i="1"/>
  <c r="N5" i="1" s="1"/>
  <c r="F30" i="1"/>
  <c r="N31" i="1"/>
  <c r="N32" i="1"/>
  <c r="M166" i="1"/>
  <c r="M163" i="1" s="1"/>
  <c r="L166" i="1"/>
  <c r="L163" i="1" s="1"/>
  <c r="N163" i="1" s="1"/>
  <c r="K166" i="1"/>
  <c r="K163" i="1" s="1"/>
  <c r="J166" i="1"/>
  <c r="F166" i="1"/>
  <c r="N166" i="1" l="1"/>
  <c r="E101" i="1"/>
  <c r="D101" i="1"/>
  <c r="M109" i="1"/>
  <c r="L109" i="1"/>
  <c r="K109" i="1"/>
  <c r="F109" i="1"/>
  <c r="E159" i="1"/>
  <c r="E141" i="1" s="1"/>
  <c r="N109" i="1" l="1"/>
  <c r="C19" i="1"/>
  <c r="K19" i="1" s="1"/>
  <c r="M19" i="1"/>
  <c r="L19" i="1"/>
  <c r="J19" i="1"/>
  <c r="F19" i="1"/>
  <c r="I13" i="1"/>
  <c r="H13" i="1"/>
  <c r="G13" i="1"/>
  <c r="E13" i="1"/>
  <c r="D13" i="1"/>
  <c r="M12" i="1"/>
  <c r="L12" i="1"/>
  <c r="K12" i="1"/>
  <c r="F12" i="1"/>
  <c r="I4" i="1"/>
  <c r="H4" i="1"/>
  <c r="E4" i="1"/>
  <c r="D4" i="1"/>
  <c r="G4" i="1"/>
  <c r="C4" i="1"/>
  <c r="M74" i="1"/>
  <c r="L74" i="1"/>
  <c r="M64" i="1"/>
  <c r="L64" i="1"/>
  <c r="K64" i="1"/>
  <c r="F64" i="1"/>
  <c r="M51" i="1"/>
  <c r="L51" i="1"/>
  <c r="K51" i="1"/>
  <c r="F51" i="1"/>
  <c r="M61" i="1"/>
  <c r="L61" i="1"/>
  <c r="K61" i="1"/>
  <c r="F61" i="1"/>
  <c r="M40" i="1"/>
  <c r="L40" i="1"/>
  <c r="K40" i="1"/>
  <c r="F40" i="1"/>
  <c r="M37" i="1"/>
  <c r="L37" i="1"/>
  <c r="K37" i="1"/>
  <c r="F37" i="1"/>
  <c r="N12" i="1" l="1"/>
  <c r="J13" i="1"/>
  <c r="J4" i="1"/>
  <c r="N40" i="1"/>
  <c r="N61" i="1"/>
  <c r="N51" i="1"/>
  <c r="N64" i="1"/>
  <c r="N37" i="1"/>
  <c r="N19" i="1"/>
  <c r="M41" i="1"/>
  <c r="L41" i="1"/>
  <c r="K41" i="1"/>
  <c r="F41" i="1"/>
  <c r="N41" i="1" l="1"/>
  <c r="M23" i="1"/>
  <c r="L23" i="1"/>
  <c r="K23" i="1"/>
  <c r="J23" i="1"/>
  <c r="F23" i="1"/>
  <c r="M20" i="1"/>
  <c r="L20" i="1"/>
  <c r="K20" i="1"/>
  <c r="J20" i="1"/>
  <c r="F20" i="1"/>
  <c r="J192" i="1"/>
  <c r="J191" i="1"/>
  <c r="J186" i="1"/>
  <c r="J178" i="1"/>
  <c r="J173" i="1"/>
  <c r="J172" i="1"/>
  <c r="J171" i="1"/>
  <c r="J170" i="1"/>
  <c r="J169" i="1"/>
  <c r="J168" i="1"/>
  <c r="J161" i="1"/>
  <c r="J160" i="1"/>
  <c r="J158" i="1"/>
  <c r="J156" i="1"/>
  <c r="J146" i="1"/>
  <c r="J144" i="1"/>
  <c r="J143" i="1"/>
  <c r="J142" i="1"/>
  <c r="J140" i="1"/>
  <c r="J129" i="1"/>
  <c r="J128" i="1"/>
  <c r="J127" i="1"/>
  <c r="J126" i="1"/>
  <c r="J102" i="1"/>
  <c r="J100" i="1"/>
  <c r="J98" i="1"/>
  <c r="J97" i="1"/>
  <c r="J96" i="1"/>
  <c r="J95" i="1"/>
  <c r="J90" i="1"/>
  <c r="J89" i="1"/>
  <c r="J88" i="1"/>
  <c r="J87" i="1"/>
  <c r="J86" i="1"/>
  <c r="J85" i="1"/>
  <c r="F200" i="1"/>
  <c r="F199" i="1"/>
  <c r="F194" i="1"/>
  <c r="F185" i="1"/>
  <c r="F184" i="1"/>
  <c r="F181" i="1"/>
  <c r="F180" i="1"/>
  <c r="F178" i="1"/>
  <c r="F177" i="1"/>
  <c r="F176" i="1"/>
  <c r="F174" i="1"/>
  <c r="F173" i="1"/>
  <c r="F172" i="1"/>
  <c r="F171" i="1"/>
  <c r="F170" i="1"/>
  <c r="F169" i="1"/>
  <c r="F168" i="1"/>
  <c r="F162" i="1"/>
  <c r="F161" i="1"/>
  <c r="F160" i="1"/>
  <c r="F158" i="1"/>
  <c r="F156" i="1"/>
  <c r="F155" i="1"/>
  <c r="F153" i="1"/>
  <c r="F151" i="1"/>
  <c r="F150" i="1"/>
  <c r="F149" i="1"/>
  <c r="F148" i="1"/>
  <c r="F147" i="1"/>
  <c r="F146" i="1"/>
  <c r="F144" i="1"/>
  <c r="F143" i="1"/>
  <c r="F142" i="1"/>
  <c r="F140" i="1"/>
  <c r="F139" i="1"/>
  <c r="F137" i="1"/>
  <c r="F136" i="1"/>
  <c r="F135" i="1"/>
  <c r="F134" i="1"/>
  <c r="F133" i="1"/>
  <c r="F132" i="1"/>
  <c r="F130" i="1"/>
  <c r="F129" i="1"/>
  <c r="F128" i="1"/>
  <c r="F127" i="1"/>
  <c r="F126" i="1"/>
  <c r="F124" i="1"/>
  <c r="F122" i="1"/>
  <c r="F121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3" i="1"/>
  <c r="F92" i="1"/>
  <c r="F90" i="1"/>
  <c r="F88" i="1"/>
  <c r="F87" i="1"/>
  <c r="F86" i="1"/>
  <c r="F85" i="1"/>
  <c r="N74" i="1"/>
  <c r="J29" i="1"/>
  <c r="J28" i="1"/>
  <c r="J24" i="1"/>
  <c r="F74" i="1"/>
  <c r="F63" i="1"/>
  <c r="F62" i="1"/>
  <c r="F60" i="1"/>
  <c r="F59" i="1"/>
  <c r="F58" i="1"/>
  <c r="F57" i="1"/>
  <c r="F54" i="1"/>
  <c r="F53" i="1"/>
  <c r="F52" i="1"/>
  <c r="F50" i="1"/>
  <c r="F48" i="1"/>
  <c r="F43" i="1"/>
  <c r="F39" i="1"/>
  <c r="F38" i="1"/>
  <c r="F36" i="1"/>
  <c r="F34" i="1"/>
  <c r="F29" i="1"/>
  <c r="F28" i="1"/>
  <c r="F24" i="1"/>
  <c r="F18" i="1"/>
  <c r="F17" i="1"/>
  <c r="F15" i="1"/>
  <c r="F13" i="1"/>
  <c r="F11" i="1"/>
  <c r="F9" i="1"/>
  <c r="F8" i="1"/>
  <c r="F4" i="1"/>
  <c r="M68" i="1"/>
  <c r="L68" i="1"/>
  <c r="L8" i="1" s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2" i="1"/>
  <c r="L62" i="1"/>
  <c r="M62" i="1"/>
  <c r="K63" i="1"/>
  <c r="L63" i="1"/>
  <c r="M63" i="1"/>
  <c r="K45" i="1"/>
  <c r="L45" i="1"/>
  <c r="M45" i="1"/>
  <c r="K46" i="1"/>
  <c r="L46" i="1"/>
  <c r="M46" i="1"/>
  <c r="M90" i="1"/>
  <c r="L90" i="1"/>
  <c r="K90" i="1"/>
  <c r="K169" i="1"/>
  <c r="L169" i="1"/>
  <c r="M169" i="1"/>
  <c r="K170" i="1"/>
  <c r="L170" i="1"/>
  <c r="M170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K176" i="1"/>
  <c r="L176" i="1"/>
  <c r="M176" i="1"/>
  <c r="K177" i="1"/>
  <c r="L177" i="1"/>
  <c r="M177" i="1"/>
  <c r="K178" i="1"/>
  <c r="L178" i="1"/>
  <c r="M178" i="1"/>
  <c r="K143" i="1"/>
  <c r="L143" i="1"/>
  <c r="M143" i="1"/>
  <c r="K144" i="1"/>
  <c r="L144" i="1"/>
  <c r="M144" i="1"/>
  <c r="K140" i="1"/>
  <c r="L140" i="1"/>
  <c r="M140" i="1"/>
  <c r="K133" i="1"/>
  <c r="L133" i="1"/>
  <c r="M133" i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27" i="1"/>
  <c r="L127" i="1"/>
  <c r="M127" i="1"/>
  <c r="K128" i="1"/>
  <c r="L128" i="1"/>
  <c r="M128" i="1"/>
  <c r="K129" i="1"/>
  <c r="L129" i="1"/>
  <c r="M129" i="1"/>
  <c r="K130" i="1"/>
  <c r="L130" i="1"/>
  <c r="M130" i="1"/>
  <c r="K122" i="1"/>
  <c r="L122" i="1"/>
  <c r="M122" i="1"/>
  <c r="K124" i="1"/>
  <c r="L124" i="1"/>
  <c r="M124" i="1"/>
  <c r="K103" i="1"/>
  <c r="L103" i="1"/>
  <c r="M103" i="1"/>
  <c r="K104" i="1"/>
  <c r="L104" i="1"/>
  <c r="M104" i="1"/>
  <c r="K105" i="1"/>
  <c r="L105" i="1"/>
  <c r="M105" i="1"/>
  <c r="K86" i="1"/>
  <c r="L86" i="1"/>
  <c r="M86" i="1"/>
  <c r="K87" i="1"/>
  <c r="L87" i="1"/>
  <c r="M87" i="1"/>
  <c r="K88" i="1"/>
  <c r="L88" i="1"/>
  <c r="M88" i="1"/>
  <c r="K89" i="1"/>
  <c r="L89" i="1"/>
  <c r="M89" i="1"/>
  <c r="H101" i="1"/>
  <c r="K180" i="1"/>
  <c r="L180" i="1"/>
  <c r="M180" i="1"/>
  <c r="M192" i="1"/>
  <c r="M191" i="1"/>
  <c r="L192" i="1"/>
  <c r="L191" i="1"/>
  <c r="K192" i="1"/>
  <c r="K191" i="1"/>
  <c r="H197" i="1"/>
  <c r="J197" i="1" s="1"/>
  <c r="D197" i="1"/>
  <c r="J195" i="1"/>
  <c r="M194" i="1"/>
  <c r="M193" i="1" s="1"/>
  <c r="L194" i="1"/>
  <c r="L193" i="1" s="1"/>
  <c r="K194" i="1"/>
  <c r="K193" i="1" s="1"/>
  <c r="I193" i="1"/>
  <c r="H193" i="1"/>
  <c r="G193" i="1"/>
  <c r="E193" i="1"/>
  <c r="D193" i="1"/>
  <c r="C193" i="1"/>
  <c r="L10" i="1"/>
  <c r="K10" i="1"/>
  <c r="L11" i="1"/>
  <c r="K11" i="1"/>
  <c r="D73" i="1"/>
  <c r="L73" i="1"/>
  <c r="H73" i="1"/>
  <c r="K53" i="1"/>
  <c r="K186" i="1" l="1"/>
  <c r="N175" i="1"/>
  <c r="J106" i="1"/>
  <c r="I101" i="1"/>
  <c r="J193" i="1"/>
  <c r="L186" i="1"/>
  <c r="M186" i="1"/>
  <c r="N56" i="1"/>
  <c r="M8" i="1"/>
  <c r="N8" i="1" s="1"/>
  <c r="N68" i="1"/>
  <c r="N20" i="1"/>
  <c r="F193" i="1"/>
  <c r="N194" i="1"/>
  <c r="N88" i="1"/>
  <c r="N86" i="1"/>
  <c r="N104" i="1"/>
  <c r="N124" i="1"/>
  <c r="N122" i="1"/>
  <c r="N129" i="1"/>
  <c r="N127" i="1"/>
  <c r="N136" i="1"/>
  <c r="N134" i="1"/>
  <c r="N140" i="1"/>
  <c r="N143" i="1"/>
  <c r="N171" i="1"/>
  <c r="N169" i="1"/>
  <c r="N46" i="1"/>
  <c r="N63" i="1"/>
  <c r="N60" i="1"/>
  <c r="N58" i="1"/>
  <c r="N23" i="1"/>
  <c r="N177" i="1"/>
  <c r="N173" i="1"/>
  <c r="N191" i="1"/>
  <c r="N192" i="1"/>
  <c r="N180" i="1"/>
  <c r="N89" i="1"/>
  <c r="N87" i="1"/>
  <c r="N105" i="1"/>
  <c r="N103" i="1"/>
  <c r="N130" i="1"/>
  <c r="N128" i="1"/>
  <c r="N137" i="1"/>
  <c r="N135" i="1"/>
  <c r="N133" i="1"/>
  <c r="N144" i="1"/>
  <c r="N178" i="1"/>
  <c r="N176" i="1"/>
  <c r="N174" i="1"/>
  <c r="N172" i="1"/>
  <c r="N170" i="1"/>
  <c r="N90" i="1"/>
  <c r="N45" i="1"/>
  <c r="N62" i="1"/>
  <c r="N59" i="1"/>
  <c r="N57" i="1"/>
  <c r="K107" i="1"/>
  <c r="L107" i="1"/>
  <c r="M107" i="1"/>
  <c r="L53" i="1"/>
  <c r="H145" i="1"/>
  <c r="L119" i="1"/>
  <c r="D159" i="1"/>
  <c r="F159" i="1" s="1"/>
  <c r="L100" i="1"/>
  <c r="M18" i="1"/>
  <c r="L18" i="1"/>
  <c r="K18" i="1"/>
  <c r="C197" i="1"/>
  <c r="E197" i="1"/>
  <c r="M4" i="1"/>
  <c r="I73" i="1"/>
  <c r="J73" i="1" s="1"/>
  <c r="E73" i="1"/>
  <c r="F73" i="1" s="1"/>
  <c r="N186" i="1" l="1"/>
  <c r="F101" i="1"/>
  <c r="N18" i="1"/>
  <c r="N107" i="1"/>
  <c r="F94" i="1"/>
  <c r="N193" i="1"/>
  <c r="E27" i="1"/>
  <c r="M11" i="1"/>
  <c r="N11" i="1" s="1"/>
  <c r="M10" i="1"/>
  <c r="M53" i="1" l="1"/>
  <c r="N53" i="1" s="1"/>
  <c r="F179" i="1"/>
  <c r="I145" i="1"/>
  <c r="M119" i="1"/>
  <c r="N119" i="1" s="1"/>
  <c r="J84" i="1"/>
  <c r="F125" i="1"/>
  <c r="M100" i="1"/>
  <c r="N100" i="1" s="1"/>
  <c r="I47" i="1"/>
  <c r="J145" i="1" l="1"/>
  <c r="J94" i="1"/>
  <c r="J101" i="1"/>
  <c r="G73" i="1"/>
  <c r="C73" i="1"/>
  <c r="K73" i="1"/>
  <c r="M15" i="1"/>
  <c r="L15" i="1"/>
  <c r="K15" i="1"/>
  <c r="M13" i="1"/>
  <c r="L13" i="1"/>
  <c r="K13" i="1"/>
  <c r="N15" i="1" l="1"/>
  <c r="N13" i="1"/>
  <c r="C27" i="1"/>
  <c r="G159" i="1" l="1"/>
  <c r="C199" i="1" l="1"/>
  <c r="C184" i="1"/>
  <c r="K68" i="1"/>
  <c r="K8" i="1" s="1"/>
  <c r="K17" i="1" l="1"/>
  <c r="L17" i="1"/>
  <c r="M17" i="1"/>
  <c r="K200" i="1"/>
  <c r="K199" i="1" s="1"/>
  <c r="L200" i="1"/>
  <c r="L199" i="1" s="1"/>
  <c r="M200" i="1"/>
  <c r="M199" i="1" s="1"/>
  <c r="K185" i="1"/>
  <c r="K184" i="1" s="1"/>
  <c r="L185" i="1"/>
  <c r="L184" i="1" s="1"/>
  <c r="M185" i="1"/>
  <c r="M184" i="1" s="1"/>
  <c r="K198" i="1"/>
  <c r="K197" i="1" s="1"/>
  <c r="L198" i="1"/>
  <c r="L197" i="1" s="1"/>
  <c r="M198" i="1"/>
  <c r="M182" i="1"/>
  <c r="L182" i="1"/>
  <c r="K182" i="1"/>
  <c r="M162" i="1"/>
  <c r="L162" i="1"/>
  <c r="K162" i="1"/>
  <c r="L161" i="1"/>
  <c r="K161" i="1"/>
  <c r="H159" i="1"/>
  <c r="H141" i="1" s="1"/>
  <c r="I159" i="1"/>
  <c r="I141" i="1" s="1"/>
  <c r="C159" i="1"/>
  <c r="L155" i="1"/>
  <c r="K155" i="1"/>
  <c r="L153" i="1"/>
  <c r="K153" i="1"/>
  <c r="L151" i="1"/>
  <c r="K151" i="1"/>
  <c r="L150" i="1"/>
  <c r="K150" i="1"/>
  <c r="L148" i="1"/>
  <c r="K148" i="1"/>
  <c r="L147" i="1"/>
  <c r="K147" i="1"/>
  <c r="C145" i="1"/>
  <c r="L139" i="1"/>
  <c r="L138" i="1" s="1"/>
  <c r="K139" i="1"/>
  <c r="K138" i="1" s="1"/>
  <c r="C138" i="1"/>
  <c r="M132" i="1"/>
  <c r="M131" i="1" s="1"/>
  <c r="L132" i="1"/>
  <c r="L131" i="1" s="1"/>
  <c r="K132" i="1"/>
  <c r="K131" i="1" s="1"/>
  <c r="J131" i="1"/>
  <c r="M120" i="1"/>
  <c r="L120" i="1"/>
  <c r="K120" i="1"/>
  <c r="M114" i="1"/>
  <c r="L114" i="1"/>
  <c r="K114" i="1"/>
  <c r="M113" i="1"/>
  <c r="L113" i="1"/>
  <c r="K113" i="1"/>
  <c r="M112" i="1"/>
  <c r="L112" i="1"/>
  <c r="K112" i="1"/>
  <c r="C101" i="1"/>
  <c r="M102" i="1"/>
  <c r="L102" i="1"/>
  <c r="K102" i="1"/>
  <c r="M99" i="1"/>
  <c r="L99" i="1"/>
  <c r="K99" i="1"/>
  <c r="M93" i="1"/>
  <c r="L93" i="1"/>
  <c r="K93" i="1"/>
  <c r="M92" i="1"/>
  <c r="L92" i="1"/>
  <c r="K92" i="1"/>
  <c r="I91" i="1"/>
  <c r="H91" i="1"/>
  <c r="G91" i="1"/>
  <c r="E91" i="1"/>
  <c r="E83" i="1" s="1"/>
  <c r="D91" i="1"/>
  <c r="C91" i="1"/>
  <c r="F84" i="1"/>
  <c r="M73" i="1"/>
  <c r="N73" i="1" s="1"/>
  <c r="I55" i="1"/>
  <c r="H55" i="1"/>
  <c r="G55" i="1"/>
  <c r="E55" i="1"/>
  <c r="D55" i="1"/>
  <c r="C55" i="1"/>
  <c r="M54" i="1"/>
  <c r="L54" i="1"/>
  <c r="K54" i="1"/>
  <c r="M52" i="1"/>
  <c r="L52" i="1"/>
  <c r="K52" i="1"/>
  <c r="M50" i="1"/>
  <c r="L50" i="1"/>
  <c r="K50" i="1"/>
  <c r="I49" i="1"/>
  <c r="H49" i="1"/>
  <c r="G49" i="1"/>
  <c r="E49" i="1"/>
  <c r="D49" i="1"/>
  <c r="L48" i="1"/>
  <c r="K48" i="1"/>
  <c r="H47" i="1"/>
  <c r="G47" i="1"/>
  <c r="E47" i="1"/>
  <c r="D47" i="1"/>
  <c r="C47" i="1"/>
  <c r="M44" i="1"/>
  <c r="L44" i="1"/>
  <c r="K44" i="1"/>
  <c r="M43" i="1"/>
  <c r="L43" i="1"/>
  <c r="K43" i="1"/>
  <c r="M39" i="1"/>
  <c r="L39" i="1"/>
  <c r="K39" i="1"/>
  <c r="M38" i="1"/>
  <c r="L38" i="1"/>
  <c r="K38" i="1"/>
  <c r="M36" i="1"/>
  <c r="L36" i="1"/>
  <c r="K36" i="1"/>
  <c r="M34" i="1"/>
  <c r="L34" i="1"/>
  <c r="K34" i="1"/>
  <c r="G27" i="1"/>
  <c r="H27" i="1"/>
  <c r="D27" i="1"/>
  <c r="L24" i="1"/>
  <c r="K24" i="1"/>
  <c r="C141" i="1" l="1"/>
  <c r="G7" i="1"/>
  <c r="G25" i="1" s="1"/>
  <c r="G75" i="1" s="1"/>
  <c r="E26" i="1"/>
  <c r="G26" i="1"/>
  <c r="L33" i="1"/>
  <c r="H83" i="1"/>
  <c r="K91" i="1"/>
  <c r="M91" i="1"/>
  <c r="N184" i="1"/>
  <c r="F27" i="1"/>
  <c r="D26" i="1"/>
  <c r="J27" i="1"/>
  <c r="H26" i="1"/>
  <c r="K33" i="1"/>
  <c r="M33" i="1"/>
  <c r="I7" i="1"/>
  <c r="J49" i="1"/>
  <c r="I26" i="1"/>
  <c r="J55" i="1"/>
  <c r="J91" i="1"/>
  <c r="I83" i="1"/>
  <c r="L91" i="1"/>
  <c r="N182" i="1"/>
  <c r="N199" i="1"/>
  <c r="H7" i="1"/>
  <c r="H25" i="1" s="1"/>
  <c r="H75" i="1" s="1"/>
  <c r="J47" i="1"/>
  <c r="M80" i="1"/>
  <c r="M197" i="1"/>
  <c r="N197" i="1" s="1"/>
  <c r="N198" i="1"/>
  <c r="E7" i="1"/>
  <c r="E25" i="1" s="1"/>
  <c r="D7" i="1"/>
  <c r="D25" i="1" s="1"/>
  <c r="F33" i="1"/>
  <c r="F5" i="1"/>
  <c r="N185" i="1"/>
  <c r="N162" i="1"/>
  <c r="N132" i="1"/>
  <c r="N112" i="1"/>
  <c r="N114" i="1"/>
  <c r="N102" i="1"/>
  <c r="N93" i="1"/>
  <c r="F49" i="1"/>
  <c r="N50" i="1"/>
  <c r="N52" i="1"/>
  <c r="F47" i="1"/>
  <c r="N39" i="1"/>
  <c r="N43" i="1"/>
  <c r="N17" i="1"/>
  <c r="J159" i="1"/>
  <c r="J179" i="1"/>
  <c r="N34" i="1"/>
  <c r="N36" i="1"/>
  <c r="N38" i="1"/>
  <c r="N44" i="1"/>
  <c r="N54" i="1"/>
  <c r="F55" i="1"/>
  <c r="F91" i="1"/>
  <c r="N92" i="1"/>
  <c r="N99" i="1"/>
  <c r="N113" i="1"/>
  <c r="N120" i="1"/>
  <c r="J125" i="1"/>
  <c r="F131" i="1"/>
  <c r="N200" i="1"/>
  <c r="L47" i="1"/>
  <c r="L55" i="1"/>
  <c r="K55" i="1"/>
  <c r="L4" i="1"/>
  <c r="N4" i="1" s="1"/>
  <c r="K47" i="1"/>
  <c r="L49" i="1"/>
  <c r="G145" i="1"/>
  <c r="G141" i="1" s="1"/>
  <c r="D145" i="1"/>
  <c r="F138" i="1"/>
  <c r="C49" i="1"/>
  <c r="P29" i="1" s="1"/>
  <c r="K49" i="1"/>
  <c r="C131" i="1"/>
  <c r="J138" i="1"/>
  <c r="L29" i="1"/>
  <c r="K85" i="1"/>
  <c r="K84" i="1" s="1"/>
  <c r="M85" i="1"/>
  <c r="M84" i="1" s="1"/>
  <c r="K95" i="1"/>
  <c r="M95" i="1"/>
  <c r="K96" i="1"/>
  <c r="K97" i="1"/>
  <c r="K98" i="1"/>
  <c r="K108" i="1"/>
  <c r="M108" i="1"/>
  <c r="K110" i="1"/>
  <c r="M110" i="1"/>
  <c r="K111" i="1"/>
  <c r="M111" i="1"/>
  <c r="K121" i="1"/>
  <c r="M121" i="1"/>
  <c r="L126" i="1"/>
  <c r="L125" i="1" s="1"/>
  <c r="L142" i="1"/>
  <c r="L146" i="1"/>
  <c r="L149" i="1"/>
  <c r="L152" i="1"/>
  <c r="L156" i="1"/>
  <c r="L158" i="1"/>
  <c r="L160" i="1"/>
  <c r="L159" i="1" s="1"/>
  <c r="K168" i="1"/>
  <c r="K181" i="1"/>
  <c r="M181" i="1"/>
  <c r="L183" i="1"/>
  <c r="K28" i="1"/>
  <c r="M28" i="1"/>
  <c r="M29" i="1"/>
  <c r="L85" i="1"/>
  <c r="L84" i="1" s="1"/>
  <c r="L95" i="1"/>
  <c r="L96" i="1"/>
  <c r="L97" i="1"/>
  <c r="L98" i="1"/>
  <c r="L108" i="1"/>
  <c r="L110" i="1"/>
  <c r="L111" i="1"/>
  <c r="L121" i="1"/>
  <c r="K126" i="1"/>
  <c r="K125" i="1" s="1"/>
  <c r="M126" i="1"/>
  <c r="M125" i="1" s="1"/>
  <c r="K142" i="1"/>
  <c r="M142" i="1"/>
  <c r="K146" i="1"/>
  <c r="K149" i="1"/>
  <c r="K152" i="1"/>
  <c r="K156" i="1"/>
  <c r="K158" i="1"/>
  <c r="K160" i="1"/>
  <c r="K159" i="1" s="1"/>
  <c r="L168" i="1"/>
  <c r="L181" i="1"/>
  <c r="L179" i="1" s="1"/>
  <c r="K183" i="1"/>
  <c r="M24" i="1"/>
  <c r="N24" i="1" s="1"/>
  <c r="M49" i="1"/>
  <c r="L28" i="1"/>
  <c r="K29" i="1"/>
  <c r="M48" i="1"/>
  <c r="N48" i="1" s="1"/>
  <c r="M96" i="1"/>
  <c r="M97" i="1"/>
  <c r="M98" i="1"/>
  <c r="M139" i="1"/>
  <c r="M146" i="1"/>
  <c r="M147" i="1"/>
  <c r="N147" i="1" s="1"/>
  <c r="M148" i="1"/>
  <c r="N148" i="1" s="1"/>
  <c r="M149" i="1"/>
  <c r="M150" i="1"/>
  <c r="N150" i="1" s="1"/>
  <c r="M151" i="1"/>
  <c r="N151" i="1" s="1"/>
  <c r="M152" i="1"/>
  <c r="M153" i="1"/>
  <c r="N153" i="1" s="1"/>
  <c r="M155" i="1"/>
  <c r="N155" i="1" s="1"/>
  <c r="M156" i="1"/>
  <c r="M158" i="1"/>
  <c r="M160" i="1"/>
  <c r="M161" i="1"/>
  <c r="N161" i="1" s="1"/>
  <c r="M168" i="1"/>
  <c r="M183" i="1"/>
  <c r="D141" i="1" l="1"/>
  <c r="D83" i="1" s="1"/>
  <c r="G83" i="1"/>
  <c r="J83" i="1"/>
  <c r="N158" i="1"/>
  <c r="N146" i="1"/>
  <c r="C83" i="1"/>
  <c r="L106" i="1"/>
  <c r="L101" i="1" s="1"/>
  <c r="M106" i="1"/>
  <c r="M101" i="1" s="1"/>
  <c r="K106" i="1"/>
  <c r="K101" i="1" s="1"/>
  <c r="K179" i="1"/>
  <c r="N139" i="1"/>
  <c r="M138" i="1"/>
  <c r="M94" i="1"/>
  <c r="I25" i="1"/>
  <c r="I75" i="1" s="1"/>
  <c r="J75" i="1" s="1"/>
  <c r="J7" i="1"/>
  <c r="N183" i="1"/>
  <c r="N96" i="1"/>
  <c r="L94" i="1"/>
  <c r="N29" i="1"/>
  <c r="M179" i="1"/>
  <c r="N179" i="1" s="1"/>
  <c r="K94" i="1"/>
  <c r="C26" i="1"/>
  <c r="N125" i="1"/>
  <c r="K7" i="1"/>
  <c r="C7" i="1"/>
  <c r="C25" i="1" s="1"/>
  <c r="C75" i="1" s="1"/>
  <c r="L7" i="1"/>
  <c r="L25" i="1" s="1"/>
  <c r="N152" i="1"/>
  <c r="N168" i="1"/>
  <c r="N33" i="1"/>
  <c r="F7" i="1"/>
  <c r="D75" i="1"/>
  <c r="L76" i="1" s="1"/>
  <c r="N160" i="1"/>
  <c r="N149" i="1"/>
  <c r="N97" i="1"/>
  <c r="N49" i="1"/>
  <c r="N98" i="1"/>
  <c r="N126" i="1"/>
  <c r="E75" i="1"/>
  <c r="N91" i="1"/>
  <c r="N156" i="1"/>
  <c r="N121" i="1"/>
  <c r="F26" i="1"/>
  <c r="N111" i="1"/>
  <c r="N95" i="1"/>
  <c r="N84" i="1"/>
  <c r="N85" i="1"/>
  <c r="F145" i="1"/>
  <c r="N142" i="1"/>
  <c r="N28" i="1"/>
  <c r="N181" i="1"/>
  <c r="N110" i="1"/>
  <c r="N108" i="1"/>
  <c r="J26" i="1"/>
  <c r="N131" i="1"/>
  <c r="J141" i="1"/>
  <c r="M159" i="1"/>
  <c r="N159" i="1" s="1"/>
  <c r="L27" i="1"/>
  <c r="L26" i="1" s="1"/>
  <c r="K4" i="1"/>
  <c r="M145" i="1"/>
  <c r="K27" i="1"/>
  <c r="K26" i="1" s="1"/>
  <c r="K145" i="1"/>
  <c r="K141" i="1" s="1"/>
  <c r="M27" i="1"/>
  <c r="L145" i="1"/>
  <c r="L141" i="1" s="1"/>
  <c r="M55" i="1"/>
  <c r="N55" i="1" s="1"/>
  <c r="M47" i="1"/>
  <c r="N47" i="1" s="1"/>
  <c r="M141" i="1" l="1"/>
  <c r="M83" i="1" s="1"/>
  <c r="F83" i="1"/>
  <c r="L80" i="1"/>
  <c r="J25" i="1"/>
  <c r="N101" i="1"/>
  <c r="K83" i="1"/>
  <c r="M26" i="1"/>
  <c r="N26" i="1" s="1"/>
  <c r="K25" i="1"/>
  <c r="K75" i="1" s="1"/>
  <c r="N94" i="1"/>
  <c r="M76" i="1"/>
  <c r="M7" i="1"/>
  <c r="F25" i="1"/>
  <c r="F75" i="1"/>
  <c r="M75" i="1"/>
  <c r="N106" i="1"/>
  <c r="N27" i="1"/>
  <c r="N145" i="1"/>
  <c r="N138" i="1"/>
  <c r="F141" i="1"/>
  <c r="L75" i="1"/>
  <c r="K78" i="1" l="1"/>
  <c r="M25" i="1"/>
  <c r="N7" i="1"/>
  <c r="N141" i="1"/>
  <c r="L83" i="1"/>
  <c r="N83" i="1" s="1"/>
  <c r="N25" i="1"/>
  <c r="N75" i="1"/>
  <c r="M78" i="1"/>
</calcChain>
</file>

<file path=xl/comments1.xml><?xml version="1.0" encoding="utf-8"?>
<comments xmlns="http://schemas.openxmlformats.org/spreadsheetml/2006/main">
  <authors>
    <author>uctaren2</author>
  </authors>
  <commentList>
    <comment ref="C102" authorId="0">
      <text/>
    </comment>
    <comment ref="G102" authorId="0">
      <text/>
    </comment>
    <comment ref="C105" authorId="0">
      <text>
        <r>
          <rPr>
            <b/>
            <sz val="9"/>
            <color indexed="81"/>
            <rFont val="Tahoma"/>
            <family val="2"/>
            <charset val="238"/>
          </rPr>
          <t>osvetlenie na rampu ES 3000
1000 tepovač</t>
        </r>
      </text>
    </comment>
    <comment ref="C124" authorId="0">
      <text>
        <r>
          <rPr>
            <b/>
            <sz val="9"/>
            <color indexed="81"/>
            <rFont val="Tahoma"/>
            <charset val="1"/>
          </rPr>
          <t xml:space="preserve">960 Ticketware
</t>
        </r>
        <r>
          <rPr>
            <sz val="9"/>
            <color indexed="81"/>
            <rFont val="Tahoma"/>
            <charset val="1"/>
          </rPr>
          <t xml:space="preserve">
504 Datalan
820 Tritius</t>
        </r>
      </text>
    </comment>
    <comment ref="C140" authorId="0">
      <text>
        <r>
          <rPr>
            <b/>
            <sz val="9"/>
            <color indexed="81"/>
            <rFont val="Tahoma"/>
            <charset val="1"/>
          </rPr>
          <t>nájom podia, LED obrazovka - jarmok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9" authorId="0">
      <text>
        <r>
          <rPr>
            <sz val="9"/>
            <color indexed="81"/>
            <rFont val="Tahoma"/>
            <family val="2"/>
            <charset val="238"/>
          </rPr>
          <t xml:space="preserve">1750 výťah
</t>
        </r>
      </text>
    </comment>
  </commentList>
</comments>
</file>

<file path=xl/sharedStrings.xml><?xml version="1.0" encoding="utf-8"?>
<sst xmlns="http://schemas.openxmlformats.org/spreadsheetml/2006/main" count="220" uniqueCount="188">
  <si>
    <t>PRÍJMY</t>
  </si>
  <si>
    <t>MsKS</t>
  </si>
  <si>
    <t>ŠA</t>
  </si>
  <si>
    <t>SPOLU</t>
  </si>
  <si>
    <t>Trieda</t>
  </si>
  <si>
    <t>Ukazovateľ</t>
  </si>
  <si>
    <t>Plán</t>
  </si>
  <si>
    <t>Plnenie</t>
  </si>
  <si>
    <t>%</t>
  </si>
  <si>
    <t>Príjmy z prenajatých priestorov a objektov</t>
  </si>
  <si>
    <t>Príjmy - služby</t>
  </si>
  <si>
    <t>Granty</t>
  </si>
  <si>
    <t>Úroky</t>
  </si>
  <si>
    <t>Časť I.</t>
  </si>
  <si>
    <t>SPOLU PRÍJMY</t>
  </si>
  <si>
    <t>SPOLU - prenájom a služby</t>
  </si>
  <si>
    <t xml:space="preserve">PRENÁJOM </t>
  </si>
  <si>
    <t>Dlhodobý</t>
  </si>
  <si>
    <t>Krátkodobý</t>
  </si>
  <si>
    <t>VSTUPNÉ</t>
  </si>
  <si>
    <t>Kino Torysa</t>
  </si>
  <si>
    <t>Real Street</t>
  </si>
  <si>
    <t>Divadelný súbor SOS</t>
  </si>
  <si>
    <t>Kúpalisko</t>
  </si>
  <si>
    <t>KURZOVNÉ</t>
  </si>
  <si>
    <t>ČLENSKÉ POPLATKY</t>
  </si>
  <si>
    <t>Knižnica</t>
  </si>
  <si>
    <t>POPLATKY ZA PRENÁJOM MATERIÁLU A ZARIADENIA</t>
  </si>
  <si>
    <t>Prenájom pódia, lešenia a pod.</t>
  </si>
  <si>
    <t>POPLATKY ZA SLUŽBY</t>
  </si>
  <si>
    <t>Vylep plagátov</t>
  </si>
  <si>
    <t>Šatňa</t>
  </si>
  <si>
    <t>Burza kníh</t>
  </si>
  <si>
    <t>Hlásenie v rozhlase</t>
  </si>
  <si>
    <t>Občianska inzercia</t>
  </si>
  <si>
    <t>Časť II.</t>
  </si>
  <si>
    <t>Finančné operácie, mimorozp.</t>
  </si>
  <si>
    <t xml:space="preserve">Zostatok prostriedkov z predchádzajúcich rokov </t>
  </si>
  <si>
    <t>Spolu Časť I. a Časť II.</t>
  </si>
  <si>
    <t>Príjmy - Výdavky (Časť I. + Časť II.)</t>
  </si>
  <si>
    <t>VÝDAVKY</t>
  </si>
  <si>
    <t>SPOLU VÝDAVKY</t>
  </si>
  <si>
    <t>MZDY SPOLU</t>
  </si>
  <si>
    <t>Tarifné platy</t>
  </si>
  <si>
    <t>Príplatky</t>
  </si>
  <si>
    <t>Odmeny</t>
  </si>
  <si>
    <t>ODVODY - POISTNÉ</t>
  </si>
  <si>
    <t>CESTOVNÉ NÁHRADY</t>
  </si>
  <si>
    <t>Tuzemské</t>
  </si>
  <si>
    <t>Zahraničné</t>
  </si>
  <si>
    <t>ENERGIE, VODA A KOMUNIKÁCIA</t>
  </si>
  <si>
    <t>Voda a stočné</t>
  </si>
  <si>
    <t>Poštovné a telekomunikačné služby</t>
  </si>
  <si>
    <t>MATERIÁL</t>
  </si>
  <si>
    <t>Výpočtová technika</t>
  </si>
  <si>
    <t>Telekomunikačná technika</t>
  </si>
  <si>
    <t>Prevádzkové stroje, prístroje a zariadenia</t>
  </si>
  <si>
    <t>Všeobecný materiál</t>
  </si>
  <si>
    <t>Čistiace prostriedky</t>
  </si>
  <si>
    <t>Kancelárske potreby</t>
  </si>
  <si>
    <t>Materiál pre vybavenie súborov</t>
  </si>
  <si>
    <t>Chemikálie</t>
  </si>
  <si>
    <t>Knihy, časopisy, učebnice a uč. pomôcky</t>
  </si>
  <si>
    <t>Pracovné odevy, obuv a pracovné pomôcky</t>
  </si>
  <si>
    <t>Softvér</t>
  </si>
  <si>
    <t>DOPRAVNÉ</t>
  </si>
  <si>
    <t>Palivo, mazivá, oleje, špeciálne kvapaliny</t>
  </si>
  <si>
    <t>Servis údržba, opravy a výdavky s tým spoj.</t>
  </si>
  <si>
    <t>Poistenie - auto</t>
  </si>
  <si>
    <t>Prepravné a nájom dopr. prostriedkov</t>
  </si>
  <si>
    <t>RUTINNÁ A ŠTANDARDNÁ ÚDRŽBA</t>
  </si>
  <si>
    <t>Budovy, priestory a objekty</t>
  </si>
  <si>
    <t>NÁJOMNÉ ZA NÁJOM</t>
  </si>
  <si>
    <t>Budov, objektov a ich častí (garáž)</t>
  </si>
  <si>
    <t>Prev. strojov, prístr., zar., techniky a náradia</t>
  </si>
  <si>
    <t>SLUŽBY</t>
  </si>
  <si>
    <t>Školenie, kurzy, semináre</t>
  </si>
  <si>
    <t>Všeobecné služby</t>
  </si>
  <si>
    <t>Tlač plagátov, pozvánok, upomienok a pod</t>
  </si>
  <si>
    <t>Spravodajca mesta Sabinov</t>
  </si>
  <si>
    <t>Prepravné za filmy</t>
  </si>
  <si>
    <t>Služby lektorské, požiarne a bezpečnostné</t>
  </si>
  <si>
    <t>Choreografie, réžie</t>
  </si>
  <si>
    <t>Čistenie odpadu, zasklievanie a odvoz odpadu</t>
  </si>
  <si>
    <t>Iné služby</t>
  </si>
  <si>
    <t xml:space="preserve">Špeciálne služby </t>
  </si>
  <si>
    <t>Výkon požiarnej techniky</t>
  </si>
  <si>
    <t>Stravovanie</t>
  </si>
  <si>
    <t>Poistenie-budova</t>
  </si>
  <si>
    <t>Prídel do sociálneho fondu</t>
  </si>
  <si>
    <t>Kolkové známky</t>
  </si>
  <si>
    <t>Odmeny zamestnancov mimo PP</t>
  </si>
  <si>
    <t>Pokuty a penále</t>
  </si>
  <si>
    <t>Dane</t>
  </si>
  <si>
    <t>TRANSFERY</t>
  </si>
  <si>
    <t>Nemocenské - náhrady mzdy</t>
  </si>
  <si>
    <t>Odstupné</t>
  </si>
  <si>
    <t>Odchodné</t>
  </si>
  <si>
    <t>Tuzemské kapitálové granty</t>
  </si>
  <si>
    <t>Rekonštrukcia a modernizácia špeciálnych strojov, prístrojov, zariadení, techniky a náradia</t>
  </si>
  <si>
    <t xml:space="preserve">Pôžičky v rámci verejnej správy </t>
  </si>
  <si>
    <t>Splácanie úrokov z pôžičky od subjektu verejnej správy</t>
  </si>
  <si>
    <t>SPLÁCANIE ÚROKOV V TUZEMSKU</t>
  </si>
  <si>
    <t>REKONŠTRUKCIA A MODERNIZÁCIA</t>
  </si>
  <si>
    <t>TRANSFERY V RÁMCI VEREJNEJ SPRÁVY</t>
  </si>
  <si>
    <t xml:space="preserve">Transfery príspevkovej organizácie </t>
  </si>
  <si>
    <t>ÚVERY,POŽIČKY A NÁVRATNÉ FINANČNÉ VÝPOMOCI       V RÁMCI VEREJNEJ SPRÁVY</t>
  </si>
  <si>
    <t>Nákup prevádzkových strojov</t>
  </si>
  <si>
    <t xml:space="preserve">Realizácia stavieb a ich technického zhodnotenia </t>
  </si>
  <si>
    <t>Umelá trávnata plocha</t>
  </si>
  <si>
    <t>Umelá ľadová plocha</t>
  </si>
  <si>
    <t>Náhrada za pracovnú,sl.pohotovosť,odmena za pohot.,</t>
  </si>
  <si>
    <t xml:space="preserve">Poštové služby -kinoplagáty </t>
  </si>
  <si>
    <t>Karty,známky,poplatky</t>
  </si>
  <si>
    <t>Interiérové vybavenie,udržba</t>
  </si>
  <si>
    <t>Výpočtová technika -údržba</t>
  </si>
  <si>
    <t>Softvéru - oprava,údržba</t>
  </si>
  <si>
    <t>Špeciálne služby ostatné</t>
  </si>
  <si>
    <t>Preddavky</t>
  </si>
  <si>
    <t>Mylné platby</t>
  </si>
  <si>
    <t>Reprezentačné výdavky</t>
  </si>
  <si>
    <t>Na členské príspevky</t>
  </si>
  <si>
    <t>Doplatok k platu a ďalší plat</t>
  </si>
  <si>
    <t>Všeobecný materiál-kúpalisko</t>
  </si>
  <si>
    <t>Členské FSV</t>
  </si>
  <si>
    <t>Zo štatneho rozpočtu</t>
  </si>
  <si>
    <t>Za porušenie predpisov,penále,pokuty</t>
  </si>
  <si>
    <t>Poplatky a prenájom materiálu a zariadenia</t>
  </si>
  <si>
    <t>Zo štátneho rozpočtu MsKS</t>
  </si>
  <si>
    <t>Za porušenie predpisov pokuty</t>
  </si>
  <si>
    <t>Zmena</t>
  </si>
  <si>
    <t xml:space="preserve">Ostatné </t>
  </si>
  <si>
    <t>FS Sabinovčan</t>
  </si>
  <si>
    <t>DFS Sabiník</t>
  </si>
  <si>
    <t>Prenájom návlekov</t>
  </si>
  <si>
    <t>Príspevok mesta - bežný</t>
  </si>
  <si>
    <t>Príspevok mesta - účelový</t>
  </si>
  <si>
    <t xml:space="preserve">Transfery z rozpočtu obce </t>
  </si>
  <si>
    <t>Drobný majetok</t>
  </si>
  <si>
    <t>Plyn, teplo (Magna, Sabyt)</t>
  </si>
  <si>
    <t>notárske, komerčné, právne...</t>
  </si>
  <si>
    <t>Poplatky a odvody (Požičovné)</t>
  </si>
  <si>
    <t>Ostatné príjmy</t>
  </si>
  <si>
    <t>Iné</t>
  </si>
  <si>
    <t>Z vratiek</t>
  </si>
  <si>
    <t>Z dobropisov</t>
  </si>
  <si>
    <t>Z náhrad z poistného plnenia</t>
  </si>
  <si>
    <t>FS Sabinovčan + spevácka skupina</t>
  </si>
  <si>
    <t>Komunikačná infraštrukúra (webhosting, doména...)</t>
  </si>
  <si>
    <t>Za predaj vyr., tovarov -ostatné</t>
  </si>
  <si>
    <t>Tvorivé dielne - KIC</t>
  </si>
  <si>
    <t>Jesenný festival</t>
  </si>
  <si>
    <t>Výpožička krojov, nástrojov, pasija</t>
  </si>
  <si>
    <t>Prenájom LED obrazovky (jarmok)</t>
  </si>
  <si>
    <t>Bábkové divadlo Halabala</t>
  </si>
  <si>
    <t>Elektroinštalačný materiál</t>
  </si>
  <si>
    <t>Kytice, vence, pietne akty, umelé veci</t>
  </si>
  <si>
    <t>Reprezentačné - káva, čaj, minerálka ...</t>
  </si>
  <si>
    <t>Konkurzy, súťaže (na kultúrne podujatia)</t>
  </si>
  <si>
    <t>Propagácia, reklama, inzercia (Stračiak, Korzár, ZlStr)</t>
  </si>
  <si>
    <t>Administratívne, účtovné, ekonomické služby</t>
  </si>
  <si>
    <t>Všeobecný materiál-UĽP</t>
  </si>
  <si>
    <t>Všeobecný materiál - kino - lampa, svetlá</t>
  </si>
  <si>
    <t>Elektrická energia, aj výťah a vzduchotechnika</t>
  </si>
  <si>
    <t>Revízie, servisné prehliadky, aj výťah a vzduchotechnika</t>
  </si>
  <si>
    <t>Dni Sabinova</t>
  </si>
  <si>
    <t xml:space="preserve">Vstupné Mestské múzeum </t>
  </si>
  <si>
    <t>Vstupné výstavy + expozícia</t>
  </si>
  <si>
    <t>Programy</t>
  </si>
  <si>
    <t>Vystúpenia súborov na objednávku</t>
  </si>
  <si>
    <t xml:space="preserve">Rekonštrukcia a modernizácia </t>
  </si>
  <si>
    <t>Všeobecný materiál ostatné</t>
  </si>
  <si>
    <t xml:space="preserve">Všeobecný materiál - knižnica </t>
  </si>
  <si>
    <t>Všeobecný materiál - KIC</t>
  </si>
  <si>
    <t>Licencie (Ticketware, Datalan, Tritius)</t>
  </si>
  <si>
    <t>Poplatky a odvody (Ticketware)</t>
  </si>
  <si>
    <t>Poplatky a odvody (VUB)</t>
  </si>
  <si>
    <t>Poplatky a odvody (lit. a hud.fond, SOZA)</t>
  </si>
  <si>
    <t>Poplatky a odvody</t>
  </si>
  <si>
    <t xml:space="preserve">Poplatky a odvody </t>
  </si>
  <si>
    <t>Prenájom reklamnej plochy</t>
  </si>
  <si>
    <t>Outdoorový festival</t>
  </si>
  <si>
    <t>Ozvučenie, osvetlenie, záznam</t>
  </si>
  <si>
    <t xml:space="preserve">Interiérové vybavenie </t>
  </si>
  <si>
    <t>PLÁN PRÍJMOV A VÝDAVKOV 2022</t>
  </si>
  <si>
    <t>Spravodajca</t>
  </si>
  <si>
    <t>Štúdia kúpalisko</t>
  </si>
  <si>
    <t>Elektroinštalácia strojovne - kúpalisko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</si>
</sst>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i/>
      <sz val="10"/>
      <color indexed="62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CE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2"/>
      </patternFill>
    </fill>
    <fill>
      <patternFill patternType="solid">
        <fgColor rgb="FFFF3300"/>
        <bgColor indexed="60"/>
      </patternFill>
    </fill>
    <fill>
      <patternFill patternType="solid">
        <fgColor theme="9" tint="-0.249977111117893"/>
        <bgColor indexed="25"/>
      </patternFill>
    </fill>
    <fill>
      <patternFill patternType="solid">
        <fgColor theme="0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F74937"/>
        <bgColor indexed="64"/>
      </patternFill>
    </fill>
    <fill>
      <patternFill patternType="solid">
        <fgColor rgb="FFFF33CC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ill="0" applyBorder="0" applyAlignment="0" applyProtection="0"/>
  </cellStyleXfs>
  <cellXfs count="464">
    <xf numFmtId="0" fontId="0" fillId="0" borderId="0" xfId="0"/>
    <xf numFmtId="9" fontId="5" fillId="4" borderId="2" xfId="2" applyFont="1" applyFill="1" applyBorder="1" applyAlignment="1" applyProtection="1">
      <alignment horizontal="center" vertical="center"/>
    </xf>
    <xf numFmtId="0" fontId="4" fillId="4" borderId="1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3" fontId="0" fillId="0" borderId="1" xfId="0" applyNumberFormat="1" applyFont="1" applyBorder="1"/>
    <xf numFmtId="4" fontId="0" fillId="0" borderId="7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7" xfId="0" applyNumberFormat="1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Font="1" applyBorder="1"/>
    <xf numFmtId="4" fontId="0" fillId="2" borderId="8" xfId="0" applyNumberFormat="1" applyFont="1" applyFill="1" applyBorder="1"/>
    <xf numFmtId="4" fontId="0" fillId="0" borderId="8" xfId="0" applyNumberFormat="1" applyFont="1" applyBorder="1"/>
    <xf numFmtId="0" fontId="8" fillId="4" borderId="1" xfId="0" applyFont="1" applyFill="1" applyBorder="1"/>
    <xf numFmtId="0" fontId="8" fillId="4" borderId="2" xfId="0" applyFont="1" applyFill="1" applyBorder="1"/>
    <xf numFmtId="3" fontId="6" fillId="3" borderId="1" xfId="0" applyNumberFormat="1" applyFont="1" applyFill="1" applyBorder="1"/>
    <xf numFmtId="0" fontId="6" fillId="3" borderId="2" xfId="0" applyFont="1" applyFill="1" applyBorder="1"/>
    <xf numFmtId="4" fontId="2" fillId="3" borderId="7" xfId="0" applyNumberFormat="1" applyFont="1" applyFill="1" applyBorder="1"/>
    <xf numFmtId="4" fontId="2" fillId="3" borderId="1" xfId="0" applyNumberFormat="1" applyFont="1" applyFill="1" applyBorder="1"/>
    <xf numFmtId="4" fontId="2" fillId="3" borderId="8" xfId="0" applyNumberFormat="1" applyFont="1" applyFill="1" applyBorder="1"/>
    <xf numFmtId="4" fontId="2" fillId="3" borderId="4" xfId="0" applyNumberFormat="1" applyFont="1" applyFill="1" applyBorder="1"/>
    <xf numFmtId="0" fontId="6" fillId="3" borderId="1" xfId="0" applyFont="1" applyFill="1" applyBorder="1"/>
    <xf numFmtId="4" fontId="2" fillId="0" borderId="0" xfId="0" applyNumberFormat="1" applyFont="1"/>
    <xf numFmtId="3" fontId="6" fillId="0" borderId="1" xfId="0" applyNumberFormat="1" applyFont="1" applyFill="1" applyBorder="1"/>
    <xf numFmtId="0" fontId="2" fillId="0" borderId="3" xfId="0" applyFont="1" applyFill="1" applyBorder="1"/>
    <xf numFmtId="4" fontId="2" fillId="0" borderId="7" xfId="0" applyNumberFormat="1" applyFont="1" applyFill="1" applyBorder="1"/>
    <xf numFmtId="4" fontId="2" fillId="0" borderId="1" xfId="0" applyNumberFormat="1" applyFont="1" applyFill="1" applyBorder="1"/>
    <xf numFmtId="4" fontId="2" fillId="0" borderId="4" xfId="0" applyNumberFormat="1" applyFont="1" applyFill="1" applyBorder="1"/>
    <xf numFmtId="0" fontId="0" fillId="0" borderId="0" xfId="0" applyFont="1"/>
    <xf numFmtId="4" fontId="0" fillId="0" borderId="0" xfId="0" applyNumberFormat="1" applyFont="1"/>
    <xf numFmtId="10" fontId="0" fillId="0" borderId="0" xfId="0" applyNumberFormat="1" applyFont="1"/>
    <xf numFmtId="10" fontId="0" fillId="0" borderId="0" xfId="0" applyNumberFormat="1"/>
    <xf numFmtId="10" fontId="2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6" fillId="3" borderId="2" xfId="0" applyFont="1" applyFill="1" applyBorder="1" applyAlignment="1">
      <alignment horizontal="left"/>
    </xf>
    <xf numFmtId="4" fontId="6" fillId="3" borderId="7" xfId="0" applyNumberFormat="1" applyFont="1" applyFill="1" applyBorder="1"/>
    <xf numFmtId="4" fontId="6" fillId="3" borderId="1" xfId="0" applyNumberFormat="1" applyFont="1" applyFill="1" applyBorder="1"/>
    <xf numFmtId="4" fontId="6" fillId="3" borderId="4" xfId="0" applyNumberFormat="1" applyFont="1" applyFill="1" applyBorder="1"/>
    <xf numFmtId="0" fontId="7" fillId="0" borderId="2" xfId="0" applyFont="1" applyBorder="1" applyAlignment="1">
      <alignment horizontal="left"/>
    </xf>
    <xf numFmtId="3" fontId="7" fillId="2" borderId="1" xfId="0" applyNumberFormat="1" applyFont="1" applyFill="1" applyBorder="1"/>
    <xf numFmtId="0" fontId="7" fillId="2" borderId="2" xfId="0" applyFont="1" applyFill="1" applyBorder="1" applyAlignment="1">
      <alignment horizontal="left"/>
    </xf>
    <xf numFmtId="4" fontId="7" fillId="2" borderId="7" xfId="0" applyNumberFormat="1" applyFont="1" applyFill="1" applyBorder="1"/>
    <xf numFmtId="4" fontId="7" fillId="2" borderId="1" xfId="0" applyNumberFormat="1" applyFont="1" applyFill="1" applyBorder="1"/>
    <xf numFmtId="4" fontId="7" fillId="2" borderId="4" xfId="0" applyNumberFormat="1" applyFont="1" applyFill="1" applyBorder="1"/>
    <xf numFmtId="3" fontId="7" fillId="0" borderId="1" xfId="0" applyNumberFormat="1" applyFont="1" applyBorder="1"/>
    <xf numFmtId="4" fontId="7" fillId="0" borderId="7" xfId="0" applyNumberFormat="1" applyFont="1" applyBorder="1"/>
    <xf numFmtId="4" fontId="7" fillId="0" borderId="1" xfId="0" applyNumberFormat="1" applyFont="1" applyBorder="1"/>
    <xf numFmtId="4" fontId="7" fillId="0" borderId="4" xfId="0" applyNumberFormat="1" applyFont="1" applyBorder="1"/>
    <xf numFmtId="4" fontId="10" fillId="0" borderId="0" xfId="0" applyNumberFormat="1" applyFont="1"/>
    <xf numFmtId="4" fontId="6" fillId="3" borderId="8" xfId="0" applyNumberFormat="1" applyFont="1" applyFill="1" applyBorder="1"/>
    <xf numFmtId="3" fontId="0" fillId="2" borderId="1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2" fillId="0" borderId="2" xfId="0" applyFont="1" applyBorder="1" applyAlignment="1">
      <alignment horizontal="left"/>
    </xf>
    <xf numFmtId="0" fontId="11" fillId="0" borderId="0" xfId="0" applyFont="1"/>
    <xf numFmtId="3" fontId="0" fillId="0" borderId="1" xfId="0" applyNumberFormat="1" applyFont="1" applyFill="1" applyBorder="1"/>
    <xf numFmtId="0" fontId="7" fillId="0" borderId="2" xfId="0" applyFont="1" applyFill="1" applyBorder="1" applyAlignment="1">
      <alignment horizontal="left"/>
    </xf>
    <xf numFmtId="4" fontId="0" fillId="0" borderId="7" xfId="0" applyNumberFormat="1" applyFont="1" applyFill="1" applyBorder="1"/>
    <xf numFmtId="4" fontId="0" fillId="0" borderId="1" xfId="0" applyNumberFormat="1" applyFont="1" applyFill="1" applyBorder="1"/>
    <xf numFmtId="4" fontId="0" fillId="0" borderId="4" xfId="0" applyNumberFormat="1" applyFont="1" applyFill="1" applyBorder="1"/>
    <xf numFmtId="4" fontId="0" fillId="0" borderId="7" xfId="0" applyNumberFormat="1" applyFont="1" applyFill="1" applyBorder="1" applyAlignment="1"/>
    <xf numFmtId="4" fontId="0" fillId="0" borderId="1" xfId="0" applyNumberFormat="1" applyFont="1" applyFill="1" applyBorder="1" applyAlignment="1"/>
    <xf numFmtId="4" fontId="0" fillId="0" borderId="4" xfId="0" applyNumberFormat="1" applyFont="1" applyFill="1" applyBorder="1" applyAlignment="1"/>
    <xf numFmtId="4" fontId="0" fillId="2" borderId="7" xfId="0" applyNumberFormat="1" applyFont="1" applyFill="1" applyBorder="1"/>
    <xf numFmtId="4" fontId="0" fillId="2" borderId="1" xfId="0" applyNumberFormat="1" applyFont="1" applyFill="1" applyBorder="1"/>
    <xf numFmtId="4" fontId="0" fillId="2" borderId="4" xfId="0" applyNumberFormat="1" applyFont="1" applyFill="1" applyBorder="1"/>
    <xf numFmtId="3" fontId="11" fillId="2" borderId="1" xfId="0" applyNumberFormat="1" applyFont="1" applyFill="1" applyBorder="1"/>
    <xf numFmtId="0" fontId="12" fillId="2" borderId="2" xfId="0" applyFont="1" applyFill="1" applyBorder="1" applyAlignment="1">
      <alignment horizontal="left"/>
    </xf>
    <xf numFmtId="4" fontId="13" fillId="0" borderId="0" xfId="0" applyNumberFormat="1" applyFont="1"/>
    <xf numFmtId="0" fontId="0" fillId="2" borderId="1" xfId="0" applyFont="1" applyFill="1" applyBorder="1"/>
    <xf numFmtId="4" fontId="0" fillId="0" borderId="4" xfId="0" applyNumberFormat="1" applyBorder="1"/>
    <xf numFmtId="0" fontId="12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4" fontId="0" fillId="2" borderId="4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7" fillId="0" borderId="2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vertical="center"/>
    </xf>
    <xf numFmtId="0" fontId="0" fillId="6" borderId="0" xfId="0" applyFill="1"/>
    <xf numFmtId="3" fontId="14" fillId="5" borderId="1" xfId="0" applyNumberFormat="1" applyFont="1" applyFill="1" applyBorder="1"/>
    <xf numFmtId="0" fontId="15" fillId="6" borderId="2" xfId="0" applyFont="1" applyFill="1" applyBorder="1" applyAlignment="1">
      <alignment horizontal="left"/>
    </xf>
    <xf numFmtId="4" fontId="14" fillId="5" borderId="7" xfId="0" applyNumberFormat="1" applyFont="1" applyFill="1" applyBorder="1"/>
    <xf numFmtId="0" fontId="6" fillId="6" borderId="2" xfId="0" applyFont="1" applyFill="1" applyBorder="1" applyAlignment="1">
      <alignment horizontal="left"/>
    </xf>
    <xf numFmtId="4" fontId="14" fillId="5" borderId="1" xfId="0" applyNumberFormat="1" applyFont="1" applyFill="1" applyBorder="1"/>
    <xf numFmtId="4" fontId="14" fillId="5" borderId="4" xfId="0" applyNumberFormat="1" applyFont="1" applyFill="1" applyBorder="1"/>
    <xf numFmtId="4" fontId="14" fillId="6" borderId="7" xfId="0" applyNumberFormat="1" applyFont="1" applyFill="1" applyBorder="1"/>
    <xf numFmtId="4" fontId="14" fillId="6" borderId="1" xfId="0" applyNumberFormat="1" applyFont="1" applyFill="1" applyBorder="1"/>
    <xf numFmtId="0" fontId="14" fillId="6" borderId="0" xfId="0" applyFont="1" applyFill="1"/>
    <xf numFmtId="3" fontId="14" fillId="6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left" wrapText="1"/>
    </xf>
    <xf numFmtId="4" fontId="14" fillId="6" borderId="4" xfId="0" applyNumberFormat="1" applyFont="1" applyFill="1" applyBorder="1"/>
    <xf numFmtId="4" fontId="16" fillId="0" borderId="7" xfId="0" applyNumberFormat="1" applyFont="1" applyBorder="1"/>
    <xf numFmtId="4" fontId="16" fillId="7" borderId="1" xfId="0" applyNumberFormat="1" applyFont="1" applyFill="1" applyBorder="1"/>
    <xf numFmtId="3" fontId="6" fillId="9" borderId="1" xfId="0" applyNumberFormat="1" applyFont="1" applyFill="1" applyBorder="1"/>
    <xf numFmtId="0" fontId="2" fillId="9" borderId="3" xfId="0" applyFont="1" applyFill="1" applyBorder="1"/>
    <xf numFmtId="4" fontId="2" fillId="9" borderId="7" xfId="0" applyNumberFormat="1" applyFont="1" applyFill="1" applyBorder="1"/>
    <xf numFmtId="4" fontId="2" fillId="9" borderId="1" xfId="0" applyNumberFormat="1" applyFont="1" applyFill="1" applyBorder="1"/>
    <xf numFmtId="0" fontId="2" fillId="10" borderId="1" xfId="0" applyFont="1" applyFill="1" applyBorder="1"/>
    <xf numFmtId="0" fontId="6" fillId="10" borderId="2" xfId="0" applyFont="1" applyFill="1" applyBorder="1" applyAlignment="1">
      <alignment horizontal="left"/>
    </xf>
    <xf numFmtId="4" fontId="6" fillId="10" borderId="8" xfId="0" applyNumberFormat="1" applyFont="1" applyFill="1" applyBorder="1"/>
    <xf numFmtId="3" fontId="6" fillId="11" borderId="1" xfId="0" applyNumberFormat="1" applyFont="1" applyFill="1" applyBorder="1"/>
    <xf numFmtId="0" fontId="2" fillId="11" borderId="3" xfId="0" applyFont="1" applyFill="1" applyBorder="1"/>
    <xf numFmtId="4" fontId="2" fillId="11" borderId="7" xfId="0" applyNumberFormat="1" applyFont="1" applyFill="1" applyBorder="1"/>
    <xf numFmtId="4" fontId="2" fillId="11" borderId="1" xfId="0" applyNumberFormat="1" applyFont="1" applyFill="1" applyBorder="1"/>
    <xf numFmtId="0" fontId="6" fillId="10" borderId="2" xfId="0" applyFont="1" applyFill="1" applyBorder="1"/>
    <xf numFmtId="4" fontId="19" fillId="2" borderId="1" xfId="0" applyNumberFormat="1" applyFont="1" applyFill="1" applyBorder="1"/>
    <xf numFmtId="4" fontId="19" fillId="2" borderId="7" xfId="0" applyNumberFormat="1" applyFont="1" applyFill="1" applyBorder="1"/>
    <xf numFmtId="4" fontId="19" fillId="0" borderId="7" xfId="0" applyNumberFormat="1" applyFont="1" applyBorder="1"/>
    <xf numFmtId="4" fontId="6" fillId="12" borderId="8" xfId="0" applyNumberFormat="1" applyFont="1" applyFill="1" applyBorder="1"/>
    <xf numFmtId="4" fontId="6" fillId="12" borderId="1" xfId="0" applyNumberFormat="1" applyFont="1" applyFill="1" applyBorder="1"/>
    <xf numFmtId="4" fontId="6" fillId="12" borderId="4" xfId="0" applyNumberFormat="1" applyFont="1" applyFill="1" applyBorder="1"/>
    <xf numFmtId="0" fontId="20" fillId="12" borderId="2" xfId="0" applyFont="1" applyFill="1" applyBorder="1" applyAlignment="1">
      <alignment horizontal="left"/>
    </xf>
    <xf numFmtId="4" fontId="20" fillId="12" borderId="4" xfId="0" applyNumberFormat="1" applyFont="1" applyFill="1" applyBorder="1"/>
    <xf numFmtId="3" fontId="19" fillId="0" borderId="1" xfId="0" applyNumberFormat="1" applyFont="1" applyFill="1" applyBorder="1"/>
    <xf numFmtId="4" fontId="19" fillId="0" borderId="7" xfId="0" applyNumberFormat="1" applyFont="1" applyFill="1" applyBorder="1"/>
    <xf numFmtId="4" fontId="19" fillId="0" borderId="1" xfId="0" applyNumberFormat="1" applyFont="1" applyFill="1" applyBorder="1"/>
    <xf numFmtId="4" fontId="19" fillId="0" borderId="4" xfId="0" applyNumberFormat="1" applyFont="1" applyFill="1" applyBorder="1"/>
    <xf numFmtId="4" fontId="19" fillId="0" borderId="1" xfId="0" applyNumberFormat="1" applyFont="1" applyBorder="1"/>
    <xf numFmtId="3" fontId="22" fillId="5" borderId="1" xfId="0" applyNumberFormat="1" applyFont="1" applyFill="1" applyBorder="1"/>
    <xf numFmtId="0" fontId="23" fillId="6" borderId="2" xfId="0" applyFont="1" applyFill="1" applyBorder="1" applyAlignment="1">
      <alignment horizontal="left"/>
    </xf>
    <xf numFmtId="4" fontId="22" fillId="5" borderId="7" xfId="0" applyNumberFormat="1" applyFont="1" applyFill="1" applyBorder="1"/>
    <xf numFmtId="4" fontId="22" fillId="5" borderId="1" xfId="0" applyNumberFormat="1" applyFont="1" applyFill="1" applyBorder="1"/>
    <xf numFmtId="4" fontId="22" fillId="5" borderId="4" xfId="0" applyNumberFormat="1" applyFont="1" applyFill="1" applyBorder="1"/>
    <xf numFmtId="3" fontId="19" fillId="7" borderId="1" xfId="0" applyNumberFormat="1" applyFont="1" applyFill="1" applyBorder="1"/>
    <xf numFmtId="0" fontId="20" fillId="8" borderId="2" xfId="0" applyFont="1" applyFill="1" applyBorder="1" applyAlignment="1">
      <alignment horizontal="left"/>
    </xf>
    <xf numFmtId="4" fontId="19" fillId="7" borderId="7" xfId="0" applyNumberFormat="1" applyFont="1" applyFill="1" applyBorder="1"/>
    <xf numFmtId="4" fontId="19" fillId="7" borderId="1" xfId="0" applyNumberFormat="1" applyFont="1" applyFill="1" applyBorder="1"/>
    <xf numFmtId="4" fontId="19" fillId="7" borderId="4" xfId="0" applyNumberFormat="1" applyFont="1" applyFill="1" applyBorder="1"/>
    <xf numFmtId="4" fontId="19" fillId="8" borderId="7" xfId="0" applyNumberFormat="1" applyFont="1" applyFill="1" applyBorder="1"/>
    <xf numFmtId="4" fontId="19" fillId="8" borderId="1" xfId="0" applyNumberFormat="1" applyFont="1" applyFill="1" applyBorder="1"/>
    <xf numFmtId="3" fontId="19" fillId="2" borderId="1" xfId="0" applyNumberFormat="1" applyFont="1" applyFill="1" applyBorder="1"/>
    <xf numFmtId="4" fontId="19" fillId="2" borderId="4" xfId="0" applyNumberFormat="1" applyFont="1" applyFill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4" fontId="25" fillId="0" borderId="1" xfId="0" applyNumberFormat="1" applyFont="1" applyFill="1" applyBorder="1"/>
    <xf numFmtId="4" fontId="24" fillId="2" borderId="1" xfId="0" applyNumberFormat="1" applyFont="1" applyFill="1" applyBorder="1"/>
    <xf numFmtId="4" fontId="24" fillId="2" borderId="4" xfId="0" applyNumberFormat="1" applyFont="1" applyFill="1" applyBorder="1"/>
    <xf numFmtId="4" fontId="24" fillId="2" borderId="8" xfId="0" applyNumberFormat="1" applyFont="1" applyFill="1" applyBorder="1"/>
    <xf numFmtId="4" fontId="25" fillId="0" borderId="7" xfId="0" applyNumberFormat="1" applyFont="1" applyFill="1" applyBorder="1"/>
    <xf numFmtId="0" fontId="19" fillId="0" borderId="1" xfId="0" applyFont="1" applyBorder="1"/>
    <xf numFmtId="4" fontId="26" fillId="3" borderId="1" xfId="0" applyNumberFormat="1" applyFont="1" applyFill="1" applyBorder="1"/>
    <xf numFmtId="0" fontId="20" fillId="0" borderId="2" xfId="0" applyFont="1" applyFill="1" applyBorder="1" applyAlignment="1">
      <alignment horizontal="left"/>
    </xf>
    <xf numFmtId="4" fontId="24" fillId="0" borderId="8" xfId="0" applyNumberFormat="1" applyFont="1" applyBorder="1"/>
    <xf numFmtId="0" fontId="14" fillId="0" borderId="0" xfId="0" applyFont="1"/>
    <xf numFmtId="3" fontId="0" fillId="13" borderId="5" xfId="0" applyNumberFormat="1" applyFont="1" applyFill="1" applyBorder="1"/>
    <xf numFmtId="0" fontId="7" fillId="13" borderId="13" xfId="0" applyFont="1" applyFill="1" applyBorder="1"/>
    <xf numFmtId="4" fontId="0" fillId="13" borderId="5" xfId="0" applyNumberFormat="1" applyFont="1" applyFill="1" applyBorder="1"/>
    <xf numFmtId="4" fontId="0" fillId="13" borderId="15" xfId="0" applyNumberFormat="1" applyFont="1" applyFill="1" applyBorder="1"/>
    <xf numFmtId="4" fontId="0" fillId="13" borderId="11" xfId="0" applyNumberFormat="1" applyFill="1" applyBorder="1"/>
    <xf numFmtId="4" fontId="0" fillId="13" borderId="5" xfId="0" applyNumberFormat="1" applyFill="1" applyBorder="1"/>
    <xf numFmtId="3" fontId="0" fillId="15" borderId="5" xfId="0" applyNumberFormat="1" applyFont="1" applyFill="1" applyBorder="1"/>
    <xf numFmtId="0" fontId="7" fillId="15" borderId="13" xfId="0" applyFont="1" applyFill="1" applyBorder="1"/>
    <xf numFmtId="4" fontId="0" fillId="15" borderId="28" xfId="0" applyNumberFormat="1" applyFont="1" applyFill="1" applyBorder="1"/>
    <xf numFmtId="4" fontId="0" fillId="15" borderId="5" xfId="0" applyNumberFormat="1" applyFont="1" applyFill="1" applyBorder="1"/>
    <xf numFmtId="4" fontId="0" fillId="15" borderId="15" xfId="0" applyNumberFormat="1" applyFont="1" applyFill="1" applyBorder="1"/>
    <xf numFmtId="4" fontId="0" fillId="15" borderId="11" xfId="0" applyNumberFormat="1" applyFill="1" applyBorder="1"/>
    <xf numFmtId="4" fontId="0" fillId="15" borderId="5" xfId="0" applyNumberFormat="1" applyFill="1" applyBorder="1"/>
    <xf numFmtId="3" fontId="0" fillId="15" borderId="1" xfId="0" applyNumberFormat="1" applyFont="1" applyFill="1" applyBorder="1"/>
    <xf numFmtId="0" fontId="7" fillId="15" borderId="2" xfId="0" applyFont="1" applyFill="1" applyBorder="1"/>
    <xf numFmtId="4" fontId="0" fillId="15" borderId="8" xfId="0" applyNumberFormat="1" applyFont="1" applyFill="1" applyBorder="1"/>
    <xf numFmtId="4" fontId="0" fillId="15" borderId="1" xfId="0" applyNumberFormat="1" applyFont="1" applyFill="1" applyBorder="1"/>
    <xf numFmtId="4" fontId="0" fillId="15" borderId="4" xfId="0" applyNumberFormat="1" applyFont="1" applyFill="1" applyBorder="1"/>
    <xf numFmtId="4" fontId="0" fillId="15" borderId="7" xfId="0" applyNumberFormat="1" applyFill="1" applyBorder="1"/>
    <xf numFmtId="4" fontId="0" fillId="15" borderId="1" xfId="0" applyNumberFormat="1" applyFill="1" applyBorder="1"/>
    <xf numFmtId="0" fontId="7" fillId="14" borderId="2" xfId="0" applyFont="1" applyFill="1" applyBorder="1"/>
    <xf numFmtId="4" fontId="0" fillId="14" borderId="7" xfId="0" applyNumberFormat="1" applyFont="1" applyFill="1" applyBorder="1"/>
    <xf numFmtId="4" fontId="0" fillId="14" borderId="1" xfId="0" applyNumberFormat="1" applyFont="1" applyFill="1" applyBorder="1"/>
    <xf numFmtId="4" fontId="0" fillId="14" borderId="4" xfId="0" applyNumberFormat="1" applyFont="1" applyFill="1" applyBorder="1"/>
    <xf numFmtId="4" fontId="0" fillId="14" borderId="7" xfId="0" applyNumberFormat="1" applyFill="1" applyBorder="1"/>
    <xf numFmtId="4" fontId="0" fillId="14" borderId="1" xfId="0" applyNumberFormat="1" applyFill="1" applyBorder="1"/>
    <xf numFmtId="0" fontId="0" fillId="14" borderId="1" xfId="0" applyFont="1" applyFill="1" applyBorder="1"/>
    <xf numFmtId="4" fontId="21" fillId="0" borderId="1" xfId="0" applyNumberFormat="1" applyFont="1" applyBorder="1"/>
    <xf numFmtId="4" fontId="21" fillId="0" borderId="4" xfId="0" applyNumberFormat="1" applyFont="1" applyBorder="1"/>
    <xf numFmtId="0" fontId="27" fillId="0" borderId="2" xfId="0" applyFont="1" applyBorder="1" applyAlignment="1">
      <alignment horizontal="left"/>
    </xf>
    <xf numFmtId="4" fontId="21" fillId="0" borderId="8" xfId="0" applyNumberFormat="1" applyFont="1" applyBorder="1"/>
    <xf numFmtId="4" fontId="0" fillId="0" borderId="0" xfId="0" applyNumberFormat="1" applyFill="1"/>
    <xf numFmtId="0" fontId="0" fillId="0" borderId="0" xfId="0" applyFill="1"/>
    <xf numFmtId="0" fontId="14" fillId="0" borderId="0" xfId="0" applyFont="1" applyFill="1"/>
    <xf numFmtId="0" fontId="11" fillId="0" borderId="0" xfId="0" applyFont="1" applyFill="1"/>
    <xf numFmtId="4" fontId="0" fillId="0" borderId="0" xfId="0" applyNumberFormat="1" applyFont="1" applyFill="1" applyBorder="1"/>
    <xf numFmtId="4" fontId="19" fillId="0" borderId="0" xfId="0" applyNumberFormat="1" applyFont="1" applyFill="1" applyBorder="1"/>
    <xf numFmtId="4" fontId="11" fillId="0" borderId="0" xfId="0" applyNumberFormat="1" applyFont="1" applyFill="1"/>
    <xf numFmtId="4" fontId="14" fillId="0" borderId="0" xfId="0" applyNumberFormat="1" applyFont="1" applyBorder="1"/>
    <xf numFmtId="4" fontId="0" fillId="0" borderId="0" xfId="0" applyNumberFormat="1" applyFill="1" applyBorder="1"/>
    <xf numFmtId="4" fontId="7" fillId="0" borderId="0" xfId="0" applyNumberFormat="1" applyFont="1" applyFill="1" applyBorder="1"/>
    <xf numFmtId="4" fontId="17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/>
    <xf numFmtId="4" fontId="11" fillId="0" borderId="0" xfId="0" applyNumberFormat="1" applyFont="1" applyFill="1" applyBorder="1"/>
    <xf numFmtId="4" fontId="19" fillId="0" borderId="4" xfId="0" applyNumberFormat="1" applyFont="1" applyBorder="1"/>
    <xf numFmtId="0" fontId="0" fillId="0" borderId="29" xfId="0" applyBorder="1"/>
    <xf numFmtId="0" fontId="0" fillId="0" borderId="0" xfId="0" applyBorder="1"/>
    <xf numFmtId="0" fontId="2" fillId="0" borderId="29" xfId="0" applyFont="1" applyBorder="1"/>
    <xf numFmtId="4" fontId="0" fillId="0" borderId="29" xfId="0" applyNumberFormat="1" applyBorder="1"/>
    <xf numFmtId="4" fontId="0" fillId="0" borderId="0" xfId="0" applyNumberFormat="1" applyBorder="1"/>
    <xf numFmtId="4" fontId="2" fillId="6" borderId="0" xfId="0" applyNumberFormat="1" applyFont="1" applyFill="1"/>
    <xf numFmtId="2" fontId="14" fillId="6" borderId="3" xfId="0" applyNumberFormat="1" applyFont="1" applyFill="1" applyBorder="1"/>
    <xf numFmtId="2" fontId="0" fillId="0" borderId="3" xfId="0" applyNumberFormat="1" applyFont="1" applyBorder="1"/>
    <xf numFmtId="2" fontId="0" fillId="13" borderId="14" xfId="0" applyNumberFormat="1" applyFont="1" applyFill="1" applyBorder="1" applyAlignment="1">
      <alignment horizontal="center"/>
    </xf>
    <xf numFmtId="2" fontId="0" fillId="15" borderId="14" xfId="0" applyNumberFormat="1" applyFont="1" applyFill="1" applyBorder="1" applyAlignment="1">
      <alignment horizontal="center"/>
    </xf>
    <xf numFmtId="2" fontId="0" fillId="15" borderId="3" xfId="0" applyNumberFormat="1" applyFon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0" fillId="14" borderId="3" xfId="0" applyNumberFormat="1" applyFont="1" applyFill="1" applyBorder="1" applyAlignment="1">
      <alignment horizontal="center"/>
    </xf>
    <xf numFmtId="2" fontId="2" fillId="11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2" fillId="11" borderId="1" xfId="2" applyNumberFormat="1" applyFont="1" applyFill="1" applyBorder="1" applyAlignment="1" applyProtection="1"/>
    <xf numFmtId="2" fontId="2" fillId="0" borderId="1" xfId="2" applyNumberFormat="1" applyFont="1" applyFill="1" applyBorder="1" applyAlignment="1" applyProtection="1"/>
    <xf numFmtId="2" fontId="2" fillId="9" borderId="1" xfId="2" applyNumberFormat="1" applyFont="1" applyFill="1" applyBorder="1" applyAlignment="1" applyProtection="1"/>
    <xf numFmtId="2" fontId="0" fillId="15" borderId="13" xfId="0" applyNumberFormat="1" applyFont="1" applyFill="1" applyBorder="1" applyAlignment="1"/>
    <xf numFmtId="2" fontId="0" fillId="15" borderId="2" xfId="0" applyNumberFormat="1" applyFont="1" applyFill="1" applyBorder="1" applyAlignment="1"/>
    <xf numFmtId="2" fontId="2" fillId="10" borderId="2" xfId="0" applyNumberFormat="1" applyFont="1" applyFill="1" applyBorder="1" applyAlignment="1"/>
    <xf numFmtId="2" fontId="8" fillId="4" borderId="2" xfId="0" applyNumberFormat="1" applyFont="1" applyFill="1" applyBorder="1" applyAlignment="1"/>
    <xf numFmtId="2" fontId="0" fillId="15" borderId="5" xfId="0" applyNumberFormat="1" applyFill="1" applyBorder="1" applyAlignment="1"/>
    <xf numFmtId="2" fontId="0" fillId="15" borderId="1" xfId="0" applyNumberFormat="1" applyFill="1" applyBorder="1" applyAlignment="1"/>
    <xf numFmtId="2" fontId="2" fillId="10" borderId="1" xfId="0" applyNumberFormat="1" applyFont="1" applyFill="1" applyBorder="1" applyAlignment="1"/>
    <xf numFmtId="2" fontId="8" fillId="4" borderId="1" xfId="0" applyNumberFormat="1" applyFont="1" applyFill="1" applyBorder="1" applyAlignment="1"/>
    <xf numFmtId="2" fontId="2" fillId="3" borderId="1" xfId="0" applyNumberFormat="1" applyFont="1" applyFill="1" applyBorder="1" applyAlignment="1"/>
    <xf numFmtId="2" fontId="0" fillId="14" borderId="1" xfId="0" applyNumberFormat="1" applyFill="1" applyBorder="1" applyAlignment="1"/>
    <xf numFmtId="2" fontId="6" fillId="10" borderId="3" xfId="0" applyNumberFormat="1" applyFont="1" applyFill="1" applyBorder="1"/>
    <xf numFmtId="2" fontId="6" fillId="3" borderId="3" xfId="0" applyNumberFormat="1" applyFont="1" applyFill="1" applyBorder="1"/>
    <xf numFmtId="2" fontId="7" fillId="2" borderId="3" xfId="0" applyNumberFormat="1" applyFont="1" applyFill="1" applyBorder="1"/>
    <xf numFmtId="2" fontId="7" fillId="0" borderId="3" xfId="0" applyNumberFormat="1" applyFont="1" applyBorder="1"/>
    <xf numFmtId="2" fontId="0" fillId="0" borderId="3" xfId="0" applyNumberFormat="1" applyFont="1" applyBorder="1" applyAlignment="1">
      <alignment horizontal="right"/>
    </xf>
    <xf numFmtId="2" fontId="11" fillId="0" borderId="3" xfId="0" applyNumberFormat="1" applyFont="1" applyBorder="1"/>
    <xf numFmtId="2" fontId="21" fillId="0" borderId="3" xfId="0" applyNumberFormat="1" applyFont="1" applyBorder="1"/>
    <xf numFmtId="2" fontId="0" fillId="0" borderId="3" xfId="0" applyNumberFormat="1" applyFont="1" applyFill="1" applyBorder="1"/>
    <xf numFmtId="2" fontId="0" fillId="0" borderId="3" xfId="0" applyNumberFormat="1" applyFont="1" applyFill="1" applyBorder="1" applyAlignment="1"/>
    <xf numFmtId="2" fontId="0" fillId="2" borderId="3" xfId="0" applyNumberFormat="1" applyFont="1" applyFill="1" applyBorder="1"/>
    <xf numFmtId="2" fontId="11" fillId="2" borderId="3" xfId="0" applyNumberFormat="1" applyFont="1" applyFill="1" applyBorder="1"/>
    <xf numFmtId="2" fontId="6" fillId="12" borderId="3" xfId="0" applyNumberFormat="1" applyFont="1" applyFill="1" applyBorder="1"/>
    <xf numFmtId="2" fontId="14" fillId="5" borderId="3" xfId="0" applyNumberFormat="1" applyFont="1" applyFill="1" applyBorder="1"/>
    <xf numFmtId="2" fontId="19" fillId="2" borderId="3" xfId="0" applyNumberFormat="1" applyFont="1" applyFill="1" applyBorder="1"/>
    <xf numFmtId="2" fontId="18" fillId="5" borderId="3" xfId="0" applyNumberFormat="1" applyFont="1" applyFill="1" applyBorder="1"/>
    <xf numFmtId="2" fontId="22" fillId="5" borderId="3" xfId="0" applyNumberFormat="1" applyFont="1" applyFill="1" applyBorder="1"/>
    <xf numFmtId="2" fontId="19" fillId="7" borderId="3" xfId="0" applyNumberFormat="1" applyFont="1" applyFill="1" applyBorder="1"/>
    <xf numFmtId="2" fontId="19" fillId="0" borderId="3" xfId="0" applyNumberFormat="1" applyFont="1" applyFill="1" applyBorder="1"/>
    <xf numFmtId="2" fontId="6" fillId="3" borderId="2" xfId="0" applyNumberFormat="1" applyFont="1" applyFill="1" applyBorder="1"/>
    <xf numFmtId="2" fontId="7" fillId="2" borderId="2" xfId="0" applyNumberFormat="1" applyFont="1" applyFill="1" applyBorder="1"/>
    <xf numFmtId="2" fontId="7" fillId="0" borderId="2" xfId="0" applyNumberFormat="1" applyFont="1" applyBorder="1"/>
    <xf numFmtId="2" fontId="0" fillId="0" borderId="2" xfId="0" applyNumberFormat="1" applyFont="1" applyFill="1" applyBorder="1" applyAlignment="1"/>
    <xf numFmtId="2" fontId="0" fillId="2" borderId="2" xfId="0" applyNumberFormat="1" applyFont="1" applyFill="1" applyBorder="1"/>
    <xf numFmtId="2" fontId="11" fillId="2" borderId="2" xfId="0" applyNumberFormat="1" applyFont="1" applyFill="1" applyBorder="1"/>
    <xf numFmtId="2" fontId="0" fillId="2" borderId="2" xfId="0" applyNumberFormat="1" applyFont="1" applyFill="1" applyBorder="1" applyAlignment="1">
      <alignment vertical="center"/>
    </xf>
    <xf numFmtId="2" fontId="14" fillId="5" borderId="2" xfId="0" applyNumberFormat="1" applyFont="1" applyFill="1" applyBorder="1"/>
    <xf numFmtId="2" fontId="22" fillId="5" borderId="2" xfId="0" applyNumberFormat="1" applyFont="1" applyFill="1" applyBorder="1"/>
    <xf numFmtId="2" fontId="19" fillId="7" borderId="2" xfId="0" applyNumberFormat="1" applyFont="1" applyFill="1" applyBorder="1"/>
    <xf numFmtId="2" fontId="19" fillId="0" borderId="3" xfId="0" applyNumberFormat="1" applyFont="1" applyBorder="1"/>
    <xf numFmtId="2" fontId="19" fillId="0" borderId="2" xfId="0" applyNumberFormat="1" applyFont="1" applyBorder="1"/>
    <xf numFmtId="2" fontId="22" fillId="5" borderId="1" xfId="0" applyNumberFormat="1" applyFont="1" applyFill="1" applyBorder="1"/>
    <xf numFmtId="4" fontId="0" fillId="13" borderId="28" xfId="0" applyNumberFormat="1" applyFont="1" applyFill="1" applyBorder="1"/>
    <xf numFmtId="0" fontId="15" fillId="13" borderId="31" xfId="0" applyFont="1" applyFill="1" applyBorder="1"/>
    <xf numFmtId="3" fontId="0" fillId="13" borderId="36" xfId="0" applyNumberFormat="1" applyFont="1" applyFill="1" applyBorder="1"/>
    <xf numFmtId="0" fontId="7" fillId="13" borderId="37" xfId="0" applyFont="1" applyFill="1" applyBorder="1"/>
    <xf numFmtId="4" fontId="0" fillId="13" borderId="38" xfId="0" applyNumberFormat="1" applyFont="1" applyFill="1" applyBorder="1"/>
    <xf numFmtId="4" fontId="0" fillId="13" borderId="36" xfId="0" applyNumberFormat="1" applyFont="1" applyFill="1" applyBorder="1"/>
    <xf numFmtId="2" fontId="0" fillId="13" borderId="35" xfId="0" applyNumberFormat="1" applyFont="1" applyFill="1" applyBorder="1" applyAlignment="1">
      <alignment horizontal="center"/>
    </xf>
    <xf numFmtId="4" fontId="0" fillId="13" borderId="39" xfId="0" applyNumberFormat="1" applyFont="1" applyFill="1" applyBorder="1"/>
    <xf numFmtId="4" fontId="0" fillId="13" borderId="38" xfId="0" applyNumberFormat="1" applyFill="1" applyBorder="1"/>
    <xf numFmtId="4" fontId="0" fillId="13" borderId="36" xfId="0" applyNumberFormat="1" applyFill="1" applyBorder="1"/>
    <xf numFmtId="3" fontId="0" fillId="16" borderId="23" xfId="0" applyNumberFormat="1" applyFont="1" applyFill="1" applyBorder="1"/>
    <xf numFmtId="0" fontId="7" fillId="16" borderId="24" xfId="0" applyFont="1" applyFill="1" applyBorder="1"/>
    <xf numFmtId="4" fontId="0" fillId="16" borderId="40" xfId="0" applyNumberFormat="1" applyFont="1" applyFill="1" applyBorder="1"/>
    <xf numFmtId="4" fontId="0" fillId="16" borderId="23" xfId="0" applyNumberFormat="1" applyFont="1" applyFill="1" applyBorder="1"/>
    <xf numFmtId="4" fontId="0" fillId="16" borderId="27" xfId="0" applyNumberFormat="1" applyFont="1" applyFill="1" applyBorder="1"/>
    <xf numFmtId="2" fontId="0" fillId="16" borderId="26" xfId="0" applyNumberFormat="1" applyFont="1" applyFill="1" applyBorder="1" applyAlignment="1">
      <alignment horizontal="center"/>
    </xf>
    <xf numFmtId="2" fontId="0" fillId="16" borderId="24" xfId="0" applyNumberFormat="1" applyFont="1" applyFill="1" applyBorder="1" applyAlignment="1"/>
    <xf numFmtId="4" fontId="0" fillId="16" borderId="25" xfId="0" applyNumberFormat="1" applyFill="1" applyBorder="1"/>
    <xf numFmtId="4" fontId="0" fillId="16" borderId="23" xfId="0" applyNumberFormat="1" applyFill="1" applyBorder="1"/>
    <xf numFmtId="2" fontId="0" fillId="16" borderId="23" xfId="0" applyNumberFormat="1" applyFill="1" applyBorder="1" applyAlignment="1"/>
    <xf numFmtId="3" fontId="14" fillId="15" borderId="23" xfId="0" applyNumberFormat="1" applyFont="1" applyFill="1" applyBorder="1"/>
    <xf numFmtId="0" fontId="6" fillId="15" borderId="24" xfId="0" applyFont="1" applyFill="1" applyBorder="1"/>
    <xf numFmtId="4" fontId="14" fillId="15" borderId="40" xfId="0" applyNumberFormat="1" applyFont="1" applyFill="1" applyBorder="1"/>
    <xf numFmtId="4" fontId="14" fillId="15" borderId="23" xfId="0" applyNumberFormat="1" applyFont="1" applyFill="1" applyBorder="1"/>
    <xf numFmtId="4" fontId="14" fillId="15" borderId="27" xfId="0" applyNumberFormat="1" applyFont="1" applyFill="1" applyBorder="1"/>
    <xf numFmtId="2" fontId="14" fillId="15" borderId="26" xfId="0" applyNumberFormat="1" applyFont="1" applyFill="1" applyBorder="1" applyAlignment="1">
      <alignment horizontal="center"/>
    </xf>
    <xf numFmtId="2" fontId="14" fillId="15" borderId="24" xfId="0" applyNumberFormat="1" applyFont="1" applyFill="1" applyBorder="1" applyAlignment="1"/>
    <xf numFmtId="4" fontId="14" fillId="15" borderId="25" xfId="0" applyNumberFormat="1" applyFont="1" applyFill="1" applyBorder="1"/>
    <xf numFmtId="2" fontId="14" fillId="15" borderId="23" xfId="0" applyNumberFormat="1" applyFont="1" applyFill="1" applyBorder="1" applyAlignment="1"/>
    <xf numFmtId="3" fontId="14" fillId="13" borderId="30" xfId="0" applyNumberFormat="1" applyFont="1" applyFill="1" applyBorder="1"/>
    <xf numFmtId="4" fontId="14" fillId="13" borderId="32" xfId="0" applyNumberFormat="1" applyFont="1" applyFill="1" applyBorder="1"/>
    <xf numFmtId="4" fontId="14" fillId="13" borderId="30" xfId="0" applyNumberFormat="1" applyFont="1" applyFill="1" applyBorder="1"/>
    <xf numFmtId="2" fontId="14" fillId="13" borderId="33" xfId="0" applyNumberFormat="1" applyFont="1" applyFill="1" applyBorder="1" applyAlignment="1">
      <alignment horizontal="center"/>
    </xf>
    <xf numFmtId="4" fontId="14" fillId="13" borderId="34" xfId="0" applyNumberFormat="1" applyFont="1" applyFill="1" applyBorder="1"/>
    <xf numFmtId="3" fontId="0" fillId="6" borderId="19" xfId="0" applyNumberFormat="1" applyFont="1" applyFill="1" applyBorder="1"/>
    <xf numFmtId="0" fontId="7" fillId="6" borderId="20" xfId="0" applyFont="1" applyFill="1" applyBorder="1"/>
    <xf numFmtId="4" fontId="0" fillId="5" borderId="21" xfId="0" applyNumberFormat="1" applyFont="1" applyFill="1" applyBorder="1"/>
    <xf numFmtId="2" fontId="0" fillId="6" borderId="22" xfId="0" applyNumberFormat="1" applyFont="1" applyFill="1" applyBorder="1" applyAlignment="1">
      <alignment horizontal="center"/>
    </xf>
    <xf numFmtId="3" fontId="14" fillId="18" borderId="1" xfId="0" applyNumberFormat="1" applyFont="1" applyFill="1" applyBorder="1"/>
    <xf numFmtId="0" fontId="6" fillId="18" borderId="2" xfId="0" applyFont="1" applyFill="1" applyBorder="1"/>
    <xf numFmtId="4" fontId="14" fillId="18" borderId="7" xfId="0" applyNumberFormat="1" applyFont="1" applyFill="1" applyBorder="1"/>
    <xf numFmtId="4" fontId="14" fillId="18" borderId="1" xfId="0" applyNumberFormat="1" applyFont="1" applyFill="1" applyBorder="1"/>
    <xf numFmtId="2" fontId="14" fillId="18" borderId="3" xfId="0" applyNumberFormat="1" applyFont="1" applyFill="1" applyBorder="1" applyAlignment="1">
      <alignment horizontal="center"/>
    </xf>
    <xf numFmtId="4" fontId="14" fillId="18" borderId="4" xfId="0" applyNumberFormat="1" applyFont="1" applyFill="1" applyBorder="1"/>
    <xf numFmtId="2" fontId="14" fillId="18" borderId="1" xfId="0" applyNumberFormat="1" applyFont="1" applyFill="1" applyBorder="1" applyAlignment="1"/>
    <xf numFmtId="3" fontId="0" fillId="18" borderId="23" xfId="0" applyNumberFormat="1" applyFont="1" applyFill="1" applyBorder="1"/>
    <xf numFmtId="0" fontId="7" fillId="18" borderId="24" xfId="0" applyFont="1" applyFill="1" applyBorder="1"/>
    <xf numFmtId="4" fontId="0" fillId="18" borderId="25" xfId="0" applyNumberFormat="1" applyFont="1" applyFill="1" applyBorder="1"/>
    <xf numFmtId="2" fontId="0" fillId="18" borderId="26" xfId="0" applyNumberFormat="1" applyFont="1" applyFill="1" applyBorder="1" applyAlignment="1">
      <alignment horizontal="center"/>
    </xf>
    <xf numFmtId="3" fontId="0" fillId="19" borderId="1" xfId="0" applyNumberFormat="1" applyFont="1" applyFill="1" applyBorder="1"/>
    <xf numFmtId="0" fontId="7" fillId="19" borderId="2" xfId="0" applyFont="1" applyFill="1" applyBorder="1"/>
    <xf numFmtId="4" fontId="0" fillId="19" borderId="7" xfId="0" applyNumberFormat="1" applyFont="1" applyFill="1" applyBorder="1"/>
    <xf numFmtId="2" fontId="0" fillId="19" borderId="3" xfId="0" applyNumberFormat="1" applyFont="1" applyFill="1" applyBorder="1" applyAlignment="1">
      <alignment horizontal="center"/>
    </xf>
    <xf numFmtId="4" fontId="0" fillId="19" borderId="4" xfId="0" applyNumberFormat="1" applyFont="1" applyFill="1" applyBorder="1"/>
    <xf numFmtId="4" fontId="0" fillId="19" borderId="7" xfId="0" applyNumberFormat="1" applyFill="1" applyBorder="1"/>
    <xf numFmtId="4" fontId="0" fillId="19" borderId="1" xfId="0" applyNumberFormat="1" applyFill="1" applyBorder="1"/>
    <xf numFmtId="3" fontId="6" fillId="20" borderId="1" xfId="0" applyNumberFormat="1" applyFont="1" applyFill="1" applyBorder="1"/>
    <xf numFmtId="0" fontId="6" fillId="20" borderId="2" xfId="0" applyFont="1" applyFill="1" applyBorder="1"/>
    <xf numFmtId="2" fontId="8" fillId="20" borderId="3" xfId="0" applyNumberFormat="1" applyFont="1" applyFill="1" applyBorder="1" applyAlignment="1">
      <alignment horizontal="center"/>
    </xf>
    <xf numFmtId="4" fontId="8" fillId="20" borderId="4" xfId="0" applyNumberFormat="1" applyFont="1" applyFill="1" applyBorder="1"/>
    <xf numFmtId="2" fontId="8" fillId="20" borderId="2" xfId="0" applyNumberFormat="1" applyFont="1" applyFill="1" applyBorder="1" applyAlignment="1"/>
    <xf numFmtId="2" fontId="2" fillId="20" borderId="1" xfId="0" applyNumberFormat="1" applyFont="1" applyFill="1" applyBorder="1" applyAlignment="1"/>
    <xf numFmtId="0" fontId="7" fillId="21" borderId="1" xfId="0" applyFont="1" applyFill="1" applyBorder="1"/>
    <xf numFmtId="0" fontId="7" fillId="21" borderId="2" xfId="0" applyFont="1" applyFill="1" applyBorder="1"/>
    <xf numFmtId="4" fontId="0" fillId="21" borderId="7" xfId="0" applyNumberFormat="1" applyFont="1" applyFill="1" applyBorder="1"/>
    <xf numFmtId="4" fontId="0" fillId="21" borderId="1" xfId="0" applyNumberFormat="1" applyFont="1" applyFill="1" applyBorder="1"/>
    <xf numFmtId="2" fontId="0" fillId="21" borderId="3" xfId="0" applyNumberFormat="1" applyFont="1" applyFill="1" applyBorder="1" applyAlignment="1">
      <alignment horizontal="center"/>
    </xf>
    <xf numFmtId="4" fontId="0" fillId="21" borderId="4" xfId="0" applyNumberFormat="1" applyFont="1" applyFill="1" applyBorder="1"/>
    <xf numFmtId="2" fontId="0" fillId="21" borderId="2" xfId="0" applyNumberFormat="1" applyFont="1" applyFill="1" applyBorder="1" applyAlignment="1"/>
    <xf numFmtId="4" fontId="0" fillId="21" borderId="7" xfId="0" applyNumberFormat="1" applyFill="1" applyBorder="1"/>
    <xf numFmtId="4" fontId="0" fillId="21" borderId="1" xfId="0" applyNumberFormat="1" applyFill="1" applyBorder="1"/>
    <xf numFmtId="2" fontId="0" fillId="21" borderId="1" xfId="0" applyNumberFormat="1" applyFill="1" applyBorder="1" applyAlignment="1"/>
    <xf numFmtId="3" fontId="6" fillId="22" borderId="1" xfId="0" applyNumberFormat="1" applyFont="1" applyFill="1" applyBorder="1"/>
    <xf numFmtId="0" fontId="6" fillId="22" borderId="2" xfId="0" applyFont="1" applyFill="1" applyBorder="1"/>
    <xf numFmtId="4" fontId="2" fillId="22" borderId="7" xfId="0" applyNumberFormat="1" applyFont="1" applyFill="1" applyBorder="1"/>
    <xf numFmtId="4" fontId="2" fillId="22" borderId="1" xfId="0" applyNumberFormat="1" applyFont="1" applyFill="1" applyBorder="1"/>
    <xf numFmtId="2" fontId="2" fillId="22" borderId="3" xfId="0" applyNumberFormat="1" applyFont="1" applyFill="1" applyBorder="1" applyAlignment="1">
      <alignment horizontal="center"/>
    </xf>
    <xf numFmtId="4" fontId="2" fillId="22" borderId="4" xfId="0" applyNumberFormat="1" applyFont="1" applyFill="1" applyBorder="1"/>
    <xf numFmtId="2" fontId="2" fillId="22" borderId="1" xfId="0" applyNumberFormat="1" applyFont="1" applyFill="1" applyBorder="1" applyAlignment="1"/>
    <xf numFmtId="0" fontId="0" fillId="23" borderId="1" xfId="0" applyFont="1" applyFill="1" applyBorder="1"/>
    <xf numFmtId="0" fontId="7" fillId="23" borderId="2" xfId="0" applyFont="1" applyFill="1" applyBorder="1"/>
    <xf numFmtId="4" fontId="0" fillId="23" borderId="7" xfId="0" applyNumberFormat="1" applyFont="1" applyFill="1" applyBorder="1"/>
    <xf numFmtId="4" fontId="0" fillId="23" borderId="1" xfId="0" applyNumberFormat="1" applyFont="1" applyFill="1" applyBorder="1"/>
    <xf numFmtId="2" fontId="0" fillId="23" borderId="3" xfId="0" applyNumberFormat="1" applyFont="1" applyFill="1" applyBorder="1" applyAlignment="1">
      <alignment horizontal="center"/>
    </xf>
    <xf numFmtId="4" fontId="0" fillId="23" borderId="4" xfId="0" applyNumberFormat="1" applyFont="1" applyFill="1" applyBorder="1"/>
    <xf numFmtId="4" fontId="0" fillId="23" borderId="7" xfId="0" applyNumberFormat="1" applyFill="1" applyBorder="1"/>
    <xf numFmtId="4" fontId="0" fillId="23" borderId="1" xfId="0" applyNumberFormat="1" applyFill="1" applyBorder="1"/>
    <xf numFmtId="2" fontId="0" fillId="23" borderId="1" xfId="0" applyNumberFormat="1" applyFill="1" applyBorder="1" applyAlignment="1"/>
    <xf numFmtId="3" fontId="0" fillId="16" borderId="12" xfId="0" applyNumberFormat="1" applyFont="1" applyFill="1" applyBorder="1"/>
    <xf numFmtId="0" fontId="7" fillId="16" borderId="16" xfId="0" applyFont="1" applyFill="1" applyBorder="1"/>
    <xf numFmtId="4" fontId="0" fillId="16" borderId="17" xfId="0" applyNumberFormat="1" applyFont="1" applyFill="1" applyBorder="1"/>
    <xf numFmtId="2" fontId="0" fillId="16" borderId="18" xfId="0" applyNumberFormat="1" applyFont="1" applyFill="1" applyBorder="1" applyAlignment="1">
      <alignment horizontal="center"/>
    </xf>
    <xf numFmtId="3" fontId="0" fillId="24" borderId="19" xfId="0" applyNumberFormat="1" applyFont="1" applyFill="1" applyBorder="1"/>
    <xf numFmtId="0" fontId="7" fillId="24" borderId="20" xfId="0" applyFont="1" applyFill="1" applyBorder="1"/>
    <xf numFmtId="4" fontId="0" fillId="24" borderId="21" xfId="0" applyNumberFormat="1" applyFont="1" applyFill="1" applyBorder="1"/>
    <xf numFmtId="2" fontId="0" fillId="24" borderId="22" xfId="0" applyNumberFormat="1" applyFont="1" applyFill="1" applyBorder="1" applyAlignment="1">
      <alignment horizontal="center"/>
    </xf>
    <xf numFmtId="3" fontId="6" fillId="25" borderId="1" xfId="0" applyNumberFormat="1" applyFont="1" applyFill="1" applyBorder="1"/>
    <xf numFmtId="0" fontId="2" fillId="25" borderId="3" xfId="0" applyFont="1" applyFill="1" applyBorder="1"/>
    <xf numFmtId="4" fontId="2" fillId="25" borderId="7" xfId="0" applyNumberFormat="1" applyFont="1" applyFill="1" applyBorder="1"/>
    <xf numFmtId="4" fontId="2" fillId="25" borderId="1" xfId="0" applyNumberFormat="1" applyFont="1" applyFill="1" applyBorder="1"/>
    <xf numFmtId="2" fontId="2" fillId="25" borderId="2" xfId="0" applyNumberFormat="1" applyFont="1" applyFill="1" applyBorder="1" applyAlignment="1">
      <alignment horizontal="center"/>
    </xf>
    <xf numFmtId="4" fontId="2" fillId="25" borderId="4" xfId="0" applyNumberFormat="1" applyFont="1" applyFill="1" applyBorder="1"/>
    <xf numFmtId="2" fontId="2" fillId="25" borderId="1" xfId="2" applyNumberFormat="1" applyFont="1" applyFill="1" applyBorder="1" applyAlignment="1" applyProtection="1"/>
    <xf numFmtId="3" fontId="0" fillId="17" borderId="41" xfId="0" applyNumberFormat="1" applyFont="1" applyFill="1" applyBorder="1"/>
    <xf numFmtId="0" fontId="7" fillId="17" borderId="42" xfId="0" applyFont="1" applyFill="1" applyBorder="1"/>
    <xf numFmtId="4" fontId="0" fillId="17" borderId="43" xfId="0" applyNumberFormat="1" applyFont="1" applyFill="1" applyBorder="1"/>
    <xf numFmtId="4" fontId="0" fillId="17" borderId="41" xfId="0" applyNumberFormat="1" applyFont="1" applyFill="1" applyBorder="1"/>
    <xf numFmtId="2" fontId="0" fillId="17" borderId="44" xfId="0" applyNumberFormat="1" applyFont="1" applyFill="1" applyBorder="1" applyAlignment="1">
      <alignment horizontal="center"/>
    </xf>
    <xf numFmtId="4" fontId="0" fillId="17" borderId="45" xfId="0" applyNumberFormat="1" applyFont="1" applyFill="1" applyBorder="1"/>
    <xf numFmtId="4" fontId="0" fillId="17" borderId="43" xfId="0" applyNumberFormat="1" applyFill="1" applyBorder="1"/>
    <xf numFmtId="4" fontId="0" fillId="17" borderId="41" xfId="0" applyNumberFormat="1" applyFill="1" applyBorder="1"/>
    <xf numFmtId="3" fontId="6" fillId="26" borderId="1" xfId="0" applyNumberFormat="1" applyFont="1" applyFill="1" applyBorder="1"/>
    <xf numFmtId="0" fontId="2" fillId="26" borderId="3" xfId="0" applyFont="1" applyFill="1" applyBorder="1"/>
    <xf numFmtId="4" fontId="2" fillId="26" borderId="7" xfId="0" applyNumberFormat="1" applyFont="1" applyFill="1" applyBorder="1"/>
    <xf numFmtId="4" fontId="2" fillId="26" borderId="4" xfId="0" applyNumberFormat="1" applyFont="1" applyFill="1" applyBorder="1"/>
    <xf numFmtId="4" fontId="2" fillId="26" borderId="1" xfId="0" applyNumberFormat="1" applyFont="1" applyFill="1" applyBorder="1"/>
    <xf numFmtId="2" fontId="2" fillId="26" borderId="2" xfId="0" applyNumberFormat="1" applyFont="1" applyFill="1" applyBorder="1" applyAlignment="1">
      <alignment horizontal="center"/>
    </xf>
    <xf numFmtId="2" fontId="2" fillId="26" borderId="1" xfId="2" applyNumberFormat="1" applyFont="1" applyFill="1" applyBorder="1" applyAlignment="1" applyProtection="1"/>
    <xf numFmtId="3" fontId="0" fillId="27" borderId="23" xfId="0" applyNumberFormat="1" applyFont="1" applyFill="1" applyBorder="1"/>
    <xf numFmtId="0" fontId="7" fillId="27" borderId="24" xfId="0" applyFont="1" applyFill="1" applyBorder="1"/>
    <xf numFmtId="4" fontId="0" fillId="27" borderId="25" xfId="0" applyNumberFormat="1" applyFont="1" applyFill="1" applyBorder="1"/>
    <xf numFmtId="2" fontId="0" fillId="27" borderId="26" xfId="0" applyNumberFormat="1" applyFont="1" applyFill="1" applyBorder="1" applyAlignment="1">
      <alignment horizontal="center"/>
    </xf>
    <xf numFmtId="3" fontId="0" fillId="28" borderId="23" xfId="0" applyNumberFormat="1" applyFont="1" applyFill="1" applyBorder="1"/>
    <xf numFmtId="0" fontId="7" fillId="28" borderId="24" xfId="0" applyFont="1" applyFill="1" applyBorder="1"/>
    <xf numFmtId="4" fontId="0" fillId="28" borderId="25" xfId="0" applyNumberFormat="1" applyFont="1" applyFill="1" applyBorder="1"/>
    <xf numFmtId="4" fontId="0" fillId="28" borderId="23" xfId="0" applyNumberFormat="1" applyFont="1" applyFill="1" applyBorder="1"/>
    <xf numFmtId="2" fontId="0" fillId="28" borderId="26" xfId="0" applyNumberFormat="1" applyFont="1" applyFill="1" applyBorder="1" applyAlignment="1">
      <alignment horizontal="center"/>
    </xf>
    <xf numFmtId="4" fontId="0" fillId="28" borderId="27" xfId="0" applyNumberFormat="1" applyFont="1" applyFill="1" applyBorder="1"/>
    <xf numFmtId="4" fontId="0" fillId="28" borderId="25" xfId="0" applyNumberFormat="1" applyFill="1" applyBorder="1"/>
    <xf numFmtId="4" fontId="0" fillId="28" borderId="23" xfId="0" applyNumberFormat="1" applyFill="1" applyBorder="1"/>
    <xf numFmtId="3" fontId="0" fillId="29" borderId="23" xfId="0" applyNumberFormat="1" applyFont="1" applyFill="1" applyBorder="1"/>
    <xf numFmtId="0" fontId="7" fillId="29" borderId="24" xfId="0" applyFont="1" applyFill="1" applyBorder="1"/>
    <xf numFmtId="4" fontId="0" fillId="29" borderId="25" xfId="0" applyNumberFormat="1" applyFont="1" applyFill="1" applyBorder="1"/>
    <xf numFmtId="4" fontId="0" fillId="29" borderId="23" xfId="0" applyNumberFormat="1" applyFont="1" applyFill="1" applyBorder="1"/>
    <xf numFmtId="2" fontId="0" fillId="29" borderId="26" xfId="0" applyNumberFormat="1" applyFont="1" applyFill="1" applyBorder="1" applyAlignment="1">
      <alignment horizontal="center"/>
    </xf>
    <xf numFmtId="4" fontId="0" fillId="29" borderId="27" xfId="0" applyNumberFormat="1" applyFont="1" applyFill="1" applyBorder="1"/>
    <xf numFmtId="2" fontId="0" fillId="29" borderId="24" xfId="0" applyNumberFormat="1" applyFont="1" applyFill="1" applyBorder="1" applyAlignment="1"/>
    <xf numFmtId="4" fontId="0" fillId="29" borderId="25" xfId="0" applyNumberFormat="1" applyFill="1" applyBorder="1"/>
    <xf numFmtId="4" fontId="0" fillId="29" borderId="23" xfId="0" applyNumberFormat="1" applyFill="1" applyBorder="1"/>
    <xf numFmtId="2" fontId="0" fillId="29" borderId="23" xfId="0" applyNumberFormat="1" applyFill="1" applyBorder="1" applyAlignment="1"/>
    <xf numFmtId="3" fontId="21" fillId="12" borderId="1" xfId="0" applyNumberFormat="1" applyFont="1" applyFill="1" applyBorder="1"/>
    <xf numFmtId="4" fontId="28" fillId="0" borderId="0" xfId="0" applyNumberFormat="1" applyFont="1"/>
    <xf numFmtId="4" fontId="0" fillId="14" borderId="4" xfId="0" applyNumberFormat="1" applyFill="1" applyBorder="1"/>
    <xf numFmtId="4" fontId="2" fillId="11" borderId="4" xfId="0" applyNumberFormat="1" applyFont="1" applyFill="1" applyBorder="1"/>
    <xf numFmtId="4" fontId="2" fillId="9" borderId="4" xfId="0" applyNumberFormat="1" applyFont="1" applyFill="1" applyBorder="1"/>
    <xf numFmtId="2" fontId="2" fillId="25" borderId="3" xfId="0" applyNumberFormat="1" applyFont="1" applyFill="1" applyBorder="1" applyAlignment="1">
      <alignment horizontal="center"/>
    </xf>
    <xf numFmtId="2" fontId="2" fillId="26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4" fontId="6" fillId="3" borderId="6" xfId="0" applyNumberFormat="1" applyFont="1" applyFill="1" applyBorder="1"/>
    <xf numFmtId="2" fontId="0" fillId="2" borderId="3" xfId="0" applyNumberFormat="1" applyFont="1" applyFill="1" applyBorder="1" applyAlignment="1">
      <alignment vertical="center"/>
    </xf>
    <xf numFmtId="2" fontId="6" fillId="0" borderId="3" xfId="0" applyNumberFormat="1" applyFont="1" applyFill="1" applyBorder="1"/>
    <xf numFmtId="2" fontId="22" fillId="6" borderId="3" xfId="0" applyNumberFormat="1" applyFont="1" applyFill="1" applyBorder="1"/>
    <xf numFmtId="4" fontId="2" fillId="10" borderId="8" xfId="0" applyNumberFormat="1" applyFont="1" applyFill="1" applyBorder="1"/>
    <xf numFmtId="4" fontId="8" fillId="4" borderId="8" xfId="0" applyNumberFormat="1" applyFont="1" applyFill="1" applyBorder="1"/>
    <xf numFmtId="4" fontId="8" fillId="20" borderId="8" xfId="0" applyNumberFormat="1" applyFont="1" applyFill="1" applyBorder="1"/>
    <xf numFmtId="4" fontId="0" fillId="21" borderId="8" xfId="0" applyNumberFormat="1" applyFont="1" applyFill="1" applyBorder="1"/>
    <xf numFmtId="4" fontId="2" fillId="10" borderId="4" xfId="0" applyNumberFormat="1" applyFont="1" applyFill="1" applyBorder="1"/>
    <xf numFmtId="4" fontId="8" fillId="4" borderId="4" xfId="0" applyNumberFormat="1" applyFont="1" applyFill="1" applyBorder="1"/>
    <xf numFmtId="4" fontId="0" fillId="15" borderId="47" xfId="0" applyNumberFormat="1" applyFont="1" applyFill="1" applyBorder="1"/>
    <xf numFmtId="4" fontId="0" fillId="21" borderId="5" xfId="0" applyNumberFormat="1" applyFont="1" applyFill="1" applyBorder="1"/>
    <xf numFmtId="4" fontId="2" fillId="10" borderId="46" xfId="0" applyNumberFormat="1" applyFont="1" applyFill="1" applyBorder="1"/>
    <xf numFmtId="4" fontId="8" fillId="4" borderId="46" xfId="0" applyNumberFormat="1" applyFont="1" applyFill="1" applyBorder="1"/>
    <xf numFmtId="4" fontId="8" fillId="20" borderId="46" xfId="0" applyNumberFormat="1" applyFont="1" applyFill="1" applyBorder="1"/>
    <xf numFmtId="4" fontId="0" fillId="21" borderId="46" xfId="0" applyNumberFormat="1" applyFont="1" applyFill="1" applyBorder="1"/>
    <xf numFmtId="4" fontId="8" fillId="20" borderId="6" xfId="0" applyNumberFormat="1" applyFont="1" applyFill="1" applyBorder="1"/>
    <xf numFmtId="4" fontId="0" fillId="21" borderId="6" xfId="0" applyNumberFormat="1" applyFont="1" applyFill="1" applyBorder="1"/>
    <xf numFmtId="4" fontId="0" fillId="15" borderId="48" xfId="0" applyNumberFormat="1" applyFont="1" applyFill="1" applyBorder="1"/>
    <xf numFmtId="4" fontId="2" fillId="22" borderId="5" xfId="0" applyNumberFormat="1" applyFont="1" applyFill="1" applyBorder="1"/>
    <xf numFmtId="4" fontId="0" fillId="15" borderId="8" xfId="0" applyNumberFormat="1" applyFill="1" applyBorder="1"/>
    <xf numFmtId="4" fontId="2" fillId="20" borderId="8" xfId="0" applyNumberFormat="1" applyFont="1" applyFill="1" applyBorder="1"/>
    <xf numFmtId="4" fontId="0" fillId="21" borderId="8" xfId="0" applyNumberFormat="1" applyFill="1" applyBorder="1"/>
    <xf numFmtId="4" fontId="0" fillId="15" borderId="4" xfId="0" applyNumberFormat="1" applyFill="1" applyBorder="1"/>
    <xf numFmtId="4" fontId="2" fillId="20" borderId="4" xfId="0" applyNumberFormat="1" applyFont="1" applyFill="1" applyBorder="1"/>
    <xf numFmtId="4" fontId="0" fillId="21" borderId="4" xfId="0" applyNumberFormat="1" applyFill="1" applyBorder="1"/>
    <xf numFmtId="4" fontId="0" fillId="21" borderId="5" xfId="0" applyNumberFormat="1" applyFill="1" applyBorder="1"/>
    <xf numFmtId="4" fontId="0" fillId="15" borderId="46" xfId="0" applyNumberFormat="1" applyFill="1" applyBorder="1"/>
    <xf numFmtId="4" fontId="2" fillId="20" borderId="46" xfId="0" applyNumberFormat="1" applyFont="1" applyFill="1" applyBorder="1"/>
    <xf numFmtId="4" fontId="0" fillId="21" borderId="46" xfId="0" applyNumberFormat="1" applyFill="1" applyBorder="1"/>
    <xf numFmtId="0" fontId="7" fillId="0" borderId="2" xfId="0" applyFont="1" applyFill="1" applyBorder="1"/>
    <xf numFmtId="4" fontId="0" fillId="0" borderId="7" xfId="0" applyNumberFormat="1" applyFont="1" applyFill="1" applyBorder="1" applyAlignment="1">
      <alignment horizontal="right"/>
    </xf>
    <xf numFmtId="4" fontId="17" fillId="7" borderId="4" xfId="0" applyNumberFormat="1" applyFont="1" applyFill="1" applyBorder="1"/>
    <xf numFmtId="0" fontId="3" fillId="0" borderId="9" xfId="0" applyFont="1" applyBorder="1" applyAlignment="1">
      <alignment horizontal="left"/>
    </xf>
    <xf numFmtId="4" fontId="5" fillId="4" borderId="10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4" borderId="10" xfId="2" applyNumberFormat="1" applyFont="1" applyFill="1" applyBorder="1" applyAlignment="1" applyProtection="1">
      <alignment horizontal="center" vertical="center"/>
    </xf>
    <xf numFmtId="4" fontId="5" fillId="4" borderId="6" xfId="2" applyNumberFormat="1" applyFont="1" applyFill="1" applyBorder="1" applyAlignment="1" applyProtection="1">
      <alignment horizontal="center" vertical="center"/>
    </xf>
  </cellXfs>
  <cellStyles count="3">
    <cellStyle name="Normálna" xfId="0" builtinId="0"/>
    <cellStyle name="Normálna 2" xfId="1"/>
    <cellStyle name="Percentá 2" xfId="2"/>
  </cellStyles>
  <dxfs count="0"/>
  <tableStyles count="0" defaultTableStyle="TableStyleMedium2" defaultPivotStyle="PivotStyleLight16"/>
  <colors>
    <mruColors>
      <color rgb="FFCCFFCC"/>
      <color rgb="FFFF33CC"/>
      <color rgb="FFF74937"/>
      <color rgb="FFF4330C"/>
      <color rgb="FFE1AFAD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79"/>
  <sheetViews>
    <sheetView tabSelected="1" topLeftCell="A37" workbookViewId="0">
      <selection activeCell="G119" sqref="G119"/>
    </sheetView>
  </sheetViews>
  <sheetFormatPr defaultRowHeight="14.4" x14ac:dyDescent="0.3"/>
  <cols>
    <col min="1" max="1" width="8.88671875" customWidth="1"/>
    <col min="2" max="2" width="47.88671875" customWidth="1"/>
    <col min="3" max="5" width="12.6640625" style="21" customWidth="1"/>
    <col min="6" max="6" width="12.6640625" style="43" customWidth="1"/>
    <col min="7" max="9" width="12.6640625" style="21" customWidth="1"/>
    <col min="10" max="10" width="12.6640625" style="43" customWidth="1"/>
    <col min="11" max="13" width="12.6640625" style="21" customWidth="1"/>
    <col min="14" max="14" width="12.6640625" style="43" customWidth="1"/>
    <col min="15" max="15" width="14.88671875" customWidth="1"/>
    <col min="16" max="16" width="10.109375" customWidth="1"/>
    <col min="17" max="18" width="10" bestFit="1" customWidth="1"/>
    <col min="257" max="257" width="8.88671875" customWidth="1"/>
    <col min="258" max="258" width="50.88671875" customWidth="1"/>
    <col min="259" max="259" width="11" customWidth="1"/>
    <col min="260" max="260" width="10.88671875" customWidth="1"/>
    <col min="261" max="261" width="11" customWidth="1"/>
    <col min="262" max="262" width="8.88671875" bestFit="1" customWidth="1"/>
    <col min="263" max="263" width="11" customWidth="1"/>
    <col min="264" max="264" width="10.33203125" customWidth="1"/>
    <col min="265" max="265" width="10.44140625" customWidth="1"/>
    <col min="266" max="266" width="8.88671875" bestFit="1" customWidth="1"/>
    <col min="267" max="267" width="11" customWidth="1"/>
    <col min="268" max="268" width="11" bestFit="1" customWidth="1"/>
    <col min="269" max="269" width="10.88671875" customWidth="1"/>
    <col min="270" max="270" width="9" customWidth="1"/>
    <col min="271" max="271" width="14.88671875" customWidth="1"/>
    <col min="272" max="272" width="10.109375" customWidth="1"/>
    <col min="513" max="513" width="8.88671875" customWidth="1"/>
    <col min="514" max="514" width="50.88671875" customWidth="1"/>
    <col min="515" max="515" width="11" customWidth="1"/>
    <col min="516" max="516" width="10.88671875" customWidth="1"/>
    <col min="517" max="517" width="11" customWidth="1"/>
    <col min="518" max="518" width="8.88671875" bestFit="1" customWidth="1"/>
    <col min="519" max="519" width="11" customWidth="1"/>
    <col min="520" max="520" width="10.33203125" customWidth="1"/>
    <col min="521" max="521" width="10.44140625" customWidth="1"/>
    <col min="522" max="522" width="8.88671875" bestFit="1" customWidth="1"/>
    <col min="523" max="523" width="11" customWidth="1"/>
    <col min="524" max="524" width="11" bestFit="1" customWidth="1"/>
    <col min="525" max="525" width="10.88671875" customWidth="1"/>
    <col min="526" max="526" width="9" customWidth="1"/>
    <col min="527" max="527" width="14.88671875" customWidth="1"/>
    <col min="528" max="528" width="10.109375" customWidth="1"/>
    <col min="769" max="769" width="8.88671875" customWidth="1"/>
    <col min="770" max="770" width="50.88671875" customWidth="1"/>
    <col min="771" max="771" width="11" customWidth="1"/>
    <col min="772" max="772" width="10.88671875" customWidth="1"/>
    <col min="773" max="773" width="11" customWidth="1"/>
    <col min="774" max="774" width="8.88671875" bestFit="1" customWidth="1"/>
    <col min="775" max="775" width="11" customWidth="1"/>
    <col min="776" max="776" width="10.33203125" customWidth="1"/>
    <col min="777" max="777" width="10.44140625" customWidth="1"/>
    <col min="778" max="778" width="8.88671875" bestFit="1" customWidth="1"/>
    <col min="779" max="779" width="11" customWidth="1"/>
    <col min="780" max="780" width="11" bestFit="1" customWidth="1"/>
    <col min="781" max="781" width="10.88671875" customWidth="1"/>
    <col min="782" max="782" width="9" customWidth="1"/>
    <col min="783" max="783" width="14.88671875" customWidth="1"/>
    <col min="784" max="784" width="10.109375" customWidth="1"/>
    <col min="1025" max="1025" width="8.88671875" customWidth="1"/>
    <col min="1026" max="1026" width="50.88671875" customWidth="1"/>
    <col min="1027" max="1027" width="11" customWidth="1"/>
    <col min="1028" max="1028" width="10.88671875" customWidth="1"/>
    <col min="1029" max="1029" width="11" customWidth="1"/>
    <col min="1030" max="1030" width="8.88671875" bestFit="1" customWidth="1"/>
    <col min="1031" max="1031" width="11" customWidth="1"/>
    <col min="1032" max="1032" width="10.33203125" customWidth="1"/>
    <col min="1033" max="1033" width="10.44140625" customWidth="1"/>
    <col min="1034" max="1034" width="8.88671875" bestFit="1" customWidth="1"/>
    <col min="1035" max="1035" width="11" customWidth="1"/>
    <col min="1036" max="1036" width="11" bestFit="1" customWidth="1"/>
    <col min="1037" max="1037" width="10.88671875" customWidth="1"/>
    <col min="1038" max="1038" width="9" customWidth="1"/>
    <col min="1039" max="1039" width="14.88671875" customWidth="1"/>
    <col min="1040" max="1040" width="10.109375" customWidth="1"/>
    <col min="1281" max="1281" width="8.88671875" customWidth="1"/>
    <col min="1282" max="1282" width="50.88671875" customWidth="1"/>
    <col min="1283" max="1283" width="11" customWidth="1"/>
    <col min="1284" max="1284" width="10.88671875" customWidth="1"/>
    <col min="1285" max="1285" width="11" customWidth="1"/>
    <col min="1286" max="1286" width="8.88671875" bestFit="1" customWidth="1"/>
    <col min="1287" max="1287" width="11" customWidth="1"/>
    <col min="1288" max="1288" width="10.33203125" customWidth="1"/>
    <col min="1289" max="1289" width="10.44140625" customWidth="1"/>
    <col min="1290" max="1290" width="8.88671875" bestFit="1" customWidth="1"/>
    <col min="1291" max="1291" width="11" customWidth="1"/>
    <col min="1292" max="1292" width="11" bestFit="1" customWidth="1"/>
    <col min="1293" max="1293" width="10.88671875" customWidth="1"/>
    <col min="1294" max="1294" width="9" customWidth="1"/>
    <col min="1295" max="1295" width="14.88671875" customWidth="1"/>
    <col min="1296" max="1296" width="10.109375" customWidth="1"/>
    <col min="1537" max="1537" width="8.88671875" customWidth="1"/>
    <col min="1538" max="1538" width="50.88671875" customWidth="1"/>
    <col min="1539" max="1539" width="11" customWidth="1"/>
    <col min="1540" max="1540" width="10.88671875" customWidth="1"/>
    <col min="1541" max="1541" width="11" customWidth="1"/>
    <col min="1542" max="1542" width="8.88671875" bestFit="1" customWidth="1"/>
    <col min="1543" max="1543" width="11" customWidth="1"/>
    <col min="1544" max="1544" width="10.33203125" customWidth="1"/>
    <col min="1545" max="1545" width="10.44140625" customWidth="1"/>
    <col min="1546" max="1546" width="8.88671875" bestFit="1" customWidth="1"/>
    <col min="1547" max="1547" width="11" customWidth="1"/>
    <col min="1548" max="1548" width="11" bestFit="1" customWidth="1"/>
    <col min="1549" max="1549" width="10.88671875" customWidth="1"/>
    <col min="1550" max="1550" width="9" customWidth="1"/>
    <col min="1551" max="1551" width="14.88671875" customWidth="1"/>
    <col min="1552" max="1552" width="10.109375" customWidth="1"/>
    <col min="1793" max="1793" width="8.88671875" customWidth="1"/>
    <col min="1794" max="1794" width="50.88671875" customWidth="1"/>
    <col min="1795" max="1795" width="11" customWidth="1"/>
    <col min="1796" max="1796" width="10.88671875" customWidth="1"/>
    <col min="1797" max="1797" width="11" customWidth="1"/>
    <col min="1798" max="1798" width="8.88671875" bestFit="1" customWidth="1"/>
    <col min="1799" max="1799" width="11" customWidth="1"/>
    <col min="1800" max="1800" width="10.33203125" customWidth="1"/>
    <col min="1801" max="1801" width="10.44140625" customWidth="1"/>
    <col min="1802" max="1802" width="8.88671875" bestFit="1" customWidth="1"/>
    <col min="1803" max="1803" width="11" customWidth="1"/>
    <col min="1804" max="1804" width="11" bestFit="1" customWidth="1"/>
    <col min="1805" max="1805" width="10.88671875" customWidth="1"/>
    <col min="1806" max="1806" width="9" customWidth="1"/>
    <col min="1807" max="1807" width="14.88671875" customWidth="1"/>
    <col min="1808" max="1808" width="10.109375" customWidth="1"/>
    <col min="2049" max="2049" width="8.88671875" customWidth="1"/>
    <col min="2050" max="2050" width="50.88671875" customWidth="1"/>
    <col min="2051" max="2051" width="11" customWidth="1"/>
    <col min="2052" max="2052" width="10.88671875" customWidth="1"/>
    <col min="2053" max="2053" width="11" customWidth="1"/>
    <col min="2054" max="2054" width="8.88671875" bestFit="1" customWidth="1"/>
    <col min="2055" max="2055" width="11" customWidth="1"/>
    <col min="2056" max="2056" width="10.33203125" customWidth="1"/>
    <col min="2057" max="2057" width="10.44140625" customWidth="1"/>
    <col min="2058" max="2058" width="8.88671875" bestFit="1" customWidth="1"/>
    <col min="2059" max="2059" width="11" customWidth="1"/>
    <col min="2060" max="2060" width="11" bestFit="1" customWidth="1"/>
    <col min="2061" max="2061" width="10.88671875" customWidth="1"/>
    <col min="2062" max="2062" width="9" customWidth="1"/>
    <col min="2063" max="2063" width="14.88671875" customWidth="1"/>
    <col min="2064" max="2064" width="10.109375" customWidth="1"/>
    <col min="2305" max="2305" width="8.88671875" customWidth="1"/>
    <col min="2306" max="2306" width="50.88671875" customWidth="1"/>
    <col min="2307" max="2307" width="11" customWidth="1"/>
    <col min="2308" max="2308" width="10.88671875" customWidth="1"/>
    <col min="2309" max="2309" width="11" customWidth="1"/>
    <col min="2310" max="2310" width="8.88671875" bestFit="1" customWidth="1"/>
    <col min="2311" max="2311" width="11" customWidth="1"/>
    <col min="2312" max="2312" width="10.33203125" customWidth="1"/>
    <col min="2313" max="2313" width="10.44140625" customWidth="1"/>
    <col min="2314" max="2314" width="8.88671875" bestFit="1" customWidth="1"/>
    <col min="2315" max="2315" width="11" customWidth="1"/>
    <col min="2316" max="2316" width="11" bestFit="1" customWidth="1"/>
    <col min="2317" max="2317" width="10.88671875" customWidth="1"/>
    <col min="2318" max="2318" width="9" customWidth="1"/>
    <col min="2319" max="2319" width="14.88671875" customWidth="1"/>
    <col min="2320" max="2320" width="10.109375" customWidth="1"/>
    <col min="2561" max="2561" width="8.88671875" customWidth="1"/>
    <col min="2562" max="2562" width="50.88671875" customWidth="1"/>
    <col min="2563" max="2563" width="11" customWidth="1"/>
    <col min="2564" max="2564" width="10.88671875" customWidth="1"/>
    <col min="2565" max="2565" width="11" customWidth="1"/>
    <col min="2566" max="2566" width="8.88671875" bestFit="1" customWidth="1"/>
    <col min="2567" max="2567" width="11" customWidth="1"/>
    <col min="2568" max="2568" width="10.33203125" customWidth="1"/>
    <col min="2569" max="2569" width="10.44140625" customWidth="1"/>
    <col min="2570" max="2570" width="8.88671875" bestFit="1" customWidth="1"/>
    <col min="2571" max="2571" width="11" customWidth="1"/>
    <col min="2572" max="2572" width="11" bestFit="1" customWidth="1"/>
    <col min="2573" max="2573" width="10.88671875" customWidth="1"/>
    <col min="2574" max="2574" width="9" customWidth="1"/>
    <col min="2575" max="2575" width="14.88671875" customWidth="1"/>
    <col min="2576" max="2576" width="10.109375" customWidth="1"/>
    <col min="2817" max="2817" width="8.88671875" customWidth="1"/>
    <col min="2818" max="2818" width="50.88671875" customWidth="1"/>
    <col min="2819" max="2819" width="11" customWidth="1"/>
    <col min="2820" max="2820" width="10.88671875" customWidth="1"/>
    <col min="2821" max="2821" width="11" customWidth="1"/>
    <col min="2822" max="2822" width="8.88671875" bestFit="1" customWidth="1"/>
    <col min="2823" max="2823" width="11" customWidth="1"/>
    <col min="2824" max="2824" width="10.33203125" customWidth="1"/>
    <col min="2825" max="2825" width="10.44140625" customWidth="1"/>
    <col min="2826" max="2826" width="8.88671875" bestFit="1" customWidth="1"/>
    <col min="2827" max="2827" width="11" customWidth="1"/>
    <col min="2828" max="2828" width="11" bestFit="1" customWidth="1"/>
    <col min="2829" max="2829" width="10.88671875" customWidth="1"/>
    <col min="2830" max="2830" width="9" customWidth="1"/>
    <col min="2831" max="2831" width="14.88671875" customWidth="1"/>
    <col min="2832" max="2832" width="10.109375" customWidth="1"/>
    <col min="3073" max="3073" width="8.88671875" customWidth="1"/>
    <col min="3074" max="3074" width="50.88671875" customWidth="1"/>
    <col min="3075" max="3075" width="11" customWidth="1"/>
    <col min="3076" max="3076" width="10.88671875" customWidth="1"/>
    <col min="3077" max="3077" width="11" customWidth="1"/>
    <col min="3078" max="3078" width="8.88671875" bestFit="1" customWidth="1"/>
    <col min="3079" max="3079" width="11" customWidth="1"/>
    <col min="3080" max="3080" width="10.33203125" customWidth="1"/>
    <col min="3081" max="3081" width="10.44140625" customWidth="1"/>
    <col min="3082" max="3082" width="8.88671875" bestFit="1" customWidth="1"/>
    <col min="3083" max="3083" width="11" customWidth="1"/>
    <col min="3084" max="3084" width="11" bestFit="1" customWidth="1"/>
    <col min="3085" max="3085" width="10.88671875" customWidth="1"/>
    <col min="3086" max="3086" width="9" customWidth="1"/>
    <col min="3087" max="3087" width="14.88671875" customWidth="1"/>
    <col min="3088" max="3088" width="10.109375" customWidth="1"/>
    <col min="3329" max="3329" width="8.88671875" customWidth="1"/>
    <col min="3330" max="3330" width="50.88671875" customWidth="1"/>
    <col min="3331" max="3331" width="11" customWidth="1"/>
    <col min="3332" max="3332" width="10.88671875" customWidth="1"/>
    <col min="3333" max="3333" width="11" customWidth="1"/>
    <col min="3334" max="3334" width="8.88671875" bestFit="1" customWidth="1"/>
    <col min="3335" max="3335" width="11" customWidth="1"/>
    <col min="3336" max="3336" width="10.33203125" customWidth="1"/>
    <col min="3337" max="3337" width="10.44140625" customWidth="1"/>
    <col min="3338" max="3338" width="8.88671875" bestFit="1" customWidth="1"/>
    <col min="3339" max="3339" width="11" customWidth="1"/>
    <col min="3340" max="3340" width="11" bestFit="1" customWidth="1"/>
    <col min="3341" max="3341" width="10.88671875" customWidth="1"/>
    <col min="3342" max="3342" width="9" customWidth="1"/>
    <col min="3343" max="3343" width="14.88671875" customWidth="1"/>
    <col min="3344" max="3344" width="10.109375" customWidth="1"/>
    <col min="3585" max="3585" width="8.88671875" customWidth="1"/>
    <col min="3586" max="3586" width="50.88671875" customWidth="1"/>
    <col min="3587" max="3587" width="11" customWidth="1"/>
    <col min="3588" max="3588" width="10.88671875" customWidth="1"/>
    <col min="3589" max="3589" width="11" customWidth="1"/>
    <col min="3590" max="3590" width="8.88671875" bestFit="1" customWidth="1"/>
    <col min="3591" max="3591" width="11" customWidth="1"/>
    <col min="3592" max="3592" width="10.33203125" customWidth="1"/>
    <col min="3593" max="3593" width="10.44140625" customWidth="1"/>
    <col min="3594" max="3594" width="8.88671875" bestFit="1" customWidth="1"/>
    <col min="3595" max="3595" width="11" customWidth="1"/>
    <col min="3596" max="3596" width="11" bestFit="1" customWidth="1"/>
    <col min="3597" max="3597" width="10.88671875" customWidth="1"/>
    <col min="3598" max="3598" width="9" customWidth="1"/>
    <col min="3599" max="3599" width="14.88671875" customWidth="1"/>
    <col min="3600" max="3600" width="10.109375" customWidth="1"/>
    <col min="3841" max="3841" width="8.88671875" customWidth="1"/>
    <col min="3842" max="3842" width="50.88671875" customWidth="1"/>
    <col min="3843" max="3843" width="11" customWidth="1"/>
    <col min="3844" max="3844" width="10.88671875" customWidth="1"/>
    <col min="3845" max="3845" width="11" customWidth="1"/>
    <col min="3846" max="3846" width="8.88671875" bestFit="1" customWidth="1"/>
    <col min="3847" max="3847" width="11" customWidth="1"/>
    <col min="3848" max="3848" width="10.33203125" customWidth="1"/>
    <col min="3849" max="3849" width="10.44140625" customWidth="1"/>
    <col min="3850" max="3850" width="8.88671875" bestFit="1" customWidth="1"/>
    <col min="3851" max="3851" width="11" customWidth="1"/>
    <col min="3852" max="3852" width="11" bestFit="1" customWidth="1"/>
    <col min="3853" max="3853" width="10.88671875" customWidth="1"/>
    <col min="3854" max="3854" width="9" customWidth="1"/>
    <col min="3855" max="3855" width="14.88671875" customWidth="1"/>
    <col min="3856" max="3856" width="10.109375" customWidth="1"/>
    <col min="4097" max="4097" width="8.88671875" customWidth="1"/>
    <col min="4098" max="4098" width="50.88671875" customWidth="1"/>
    <col min="4099" max="4099" width="11" customWidth="1"/>
    <col min="4100" max="4100" width="10.88671875" customWidth="1"/>
    <col min="4101" max="4101" width="11" customWidth="1"/>
    <col min="4102" max="4102" width="8.88671875" bestFit="1" customWidth="1"/>
    <col min="4103" max="4103" width="11" customWidth="1"/>
    <col min="4104" max="4104" width="10.33203125" customWidth="1"/>
    <col min="4105" max="4105" width="10.44140625" customWidth="1"/>
    <col min="4106" max="4106" width="8.88671875" bestFit="1" customWidth="1"/>
    <col min="4107" max="4107" width="11" customWidth="1"/>
    <col min="4108" max="4108" width="11" bestFit="1" customWidth="1"/>
    <col min="4109" max="4109" width="10.88671875" customWidth="1"/>
    <col min="4110" max="4110" width="9" customWidth="1"/>
    <col min="4111" max="4111" width="14.88671875" customWidth="1"/>
    <col min="4112" max="4112" width="10.109375" customWidth="1"/>
    <col min="4353" max="4353" width="8.88671875" customWidth="1"/>
    <col min="4354" max="4354" width="50.88671875" customWidth="1"/>
    <col min="4355" max="4355" width="11" customWidth="1"/>
    <col min="4356" max="4356" width="10.88671875" customWidth="1"/>
    <col min="4357" max="4357" width="11" customWidth="1"/>
    <col min="4358" max="4358" width="8.88671875" bestFit="1" customWidth="1"/>
    <col min="4359" max="4359" width="11" customWidth="1"/>
    <col min="4360" max="4360" width="10.33203125" customWidth="1"/>
    <col min="4361" max="4361" width="10.44140625" customWidth="1"/>
    <col min="4362" max="4362" width="8.88671875" bestFit="1" customWidth="1"/>
    <col min="4363" max="4363" width="11" customWidth="1"/>
    <col min="4364" max="4364" width="11" bestFit="1" customWidth="1"/>
    <col min="4365" max="4365" width="10.88671875" customWidth="1"/>
    <col min="4366" max="4366" width="9" customWidth="1"/>
    <col min="4367" max="4367" width="14.88671875" customWidth="1"/>
    <col min="4368" max="4368" width="10.109375" customWidth="1"/>
    <col min="4609" max="4609" width="8.88671875" customWidth="1"/>
    <col min="4610" max="4610" width="50.88671875" customWidth="1"/>
    <col min="4611" max="4611" width="11" customWidth="1"/>
    <col min="4612" max="4612" width="10.88671875" customWidth="1"/>
    <col min="4613" max="4613" width="11" customWidth="1"/>
    <col min="4614" max="4614" width="8.88671875" bestFit="1" customWidth="1"/>
    <col min="4615" max="4615" width="11" customWidth="1"/>
    <col min="4616" max="4616" width="10.33203125" customWidth="1"/>
    <col min="4617" max="4617" width="10.44140625" customWidth="1"/>
    <col min="4618" max="4618" width="8.88671875" bestFit="1" customWidth="1"/>
    <col min="4619" max="4619" width="11" customWidth="1"/>
    <col min="4620" max="4620" width="11" bestFit="1" customWidth="1"/>
    <col min="4621" max="4621" width="10.88671875" customWidth="1"/>
    <col min="4622" max="4622" width="9" customWidth="1"/>
    <col min="4623" max="4623" width="14.88671875" customWidth="1"/>
    <col min="4624" max="4624" width="10.109375" customWidth="1"/>
    <col min="4865" max="4865" width="8.88671875" customWidth="1"/>
    <col min="4866" max="4866" width="50.88671875" customWidth="1"/>
    <col min="4867" max="4867" width="11" customWidth="1"/>
    <col min="4868" max="4868" width="10.88671875" customWidth="1"/>
    <col min="4869" max="4869" width="11" customWidth="1"/>
    <col min="4870" max="4870" width="8.88671875" bestFit="1" customWidth="1"/>
    <col min="4871" max="4871" width="11" customWidth="1"/>
    <col min="4872" max="4872" width="10.33203125" customWidth="1"/>
    <col min="4873" max="4873" width="10.44140625" customWidth="1"/>
    <col min="4874" max="4874" width="8.88671875" bestFit="1" customWidth="1"/>
    <col min="4875" max="4875" width="11" customWidth="1"/>
    <col min="4876" max="4876" width="11" bestFit="1" customWidth="1"/>
    <col min="4877" max="4877" width="10.88671875" customWidth="1"/>
    <col min="4878" max="4878" width="9" customWidth="1"/>
    <col min="4879" max="4879" width="14.88671875" customWidth="1"/>
    <col min="4880" max="4880" width="10.109375" customWidth="1"/>
    <col min="5121" max="5121" width="8.88671875" customWidth="1"/>
    <col min="5122" max="5122" width="50.88671875" customWidth="1"/>
    <col min="5123" max="5123" width="11" customWidth="1"/>
    <col min="5124" max="5124" width="10.88671875" customWidth="1"/>
    <col min="5125" max="5125" width="11" customWidth="1"/>
    <col min="5126" max="5126" width="8.88671875" bestFit="1" customWidth="1"/>
    <col min="5127" max="5127" width="11" customWidth="1"/>
    <col min="5128" max="5128" width="10.33203125" customWidth="1"/>
    <col min="5129" max="5129" width="10.44140625" customWidth="1"/>
    <col min="5130" max="5130" width="8.88671875" bestFit="1" customWidth="1"/>
    <col min="5131" max="5131" width="11" customWidth="1"/>
    <col min="5132" max="5132" width="11" bestFit="1" customWidth="1"/>
    <col min="5133" max="5133" width="10.88671875" customWidth="1"/>
    <col min="5134" max="5134" width="9" customWidth="1"/>
    <col min="5135" max="5135" width="14.88671875" customWidth="1"/>
    <col min="5136" max="5136" width="10.109375" customWidth="1"/>
    <col min="5377" max="5377" width="8.88671875" customWidth="1"/>
    <col min="5378" max="5378" width="50.88671875" customWidth="1"/>
    <col min="5379" max="5379" width="11" customWidth="1"/>
    <col min="5380" max="5380" width="10.88671875" customWidth="1"/>
    <col min="5381" max="5381" width="11" customWidth="1"/>
    <col min="5382" max="5382" width="8.88671875" bestFit="1" customWidth="1"/>
    <col min="5383" max="5383" width="11" customWidth="1"/>
    <col min="5384" max="5384" width="10.33203125" customWidth="1"/>
    <col min="5385" max="5385" width="10.44140625" customWidth="1"/>
    <col min="5386" max="5386" width="8.88671875" bestFit="1" customWidth="1"/>
    <col min="5387" max="5387" width="11" customWidth="1"/>
    <col min="5388" max="5388" width="11" bestFit="1" customWidth="1"/>
    <col min="5389" max="5389" width="10.88671875" customWidth="1"/>
    <col min="5390" max="5390" width="9" customWidth="1"/>
    <col min="5391" max="5391" width="14.88671875" customWidth="1"/>
    <col min="5392" max="5392" width="10.109375" customWidth="1"/>
    <col min="5633" max="5633" width="8.88671875" customWidth="1"/>
    <col min="5634" max="5634" width="50.88671875" customWidth="1"/>
    <col min="5635" max="5635" width="11" customWidth="1"/>
    <col min="5636" max="5636" width="10.88671875" customWidth="1"/>
    <col min="5637" max="5637" width="11" customWidth="1"/>
    <col min="5638" max="5638" width="8.88671875" bestFit="1" customWidth="1"/>
    <col min="5639" max="5639" width="11" customWidth="1"/>
    <col min="5640" max="5640" width="10.33203125" customWidth="1"/>
    <col min="5641" max="5641" width="10.44140625" customWidth="1"/>
    <col min="5642" max="5642" width="8.88671875" bestFit="1" customWidth="1"/>
    <col min="5643" max="5643" width="11" customWidth="1"/>
    <col min="5644" max="5644" width="11" bestFit="1" customWidth="1"/>
    <col min="5645" max="5645" width="10.88671875" customWidth="1"/>
    <col min="5646" max="5646" width="9" customWidth="1"/>
    <col min="5647" max="5647" width="14.88671875" customWidth="1"/>
    <col min="5648" max="5648" width="10.109375" customWidth="1"/>
    <col min="5889" max="5889" width="8.88671875" customWidth="1"/>
    <col min="5890" max="5890" width="50.88671875" customWidth="1"/>
    <col min="5891" max="5891" width="11" customWidth="1"/>
    <col min="5892" max="5892" width="10.88671875" customWidth="1"/>
    <col min="5893" max="5893" width="11" customWidth="1"/>
    <col min="5894" max="5894" width="8.88671875" bestFit="1" customWidth="1"/>
    <col min="5895" max="5895" width="11" customWidth="1"/>
    <col min="5896" max="5896" width="10.33203125" customWidth="1"/>
    <col min="5897" max="5897" width="10.44140625" customWidth="1"/>
    <col min="5898" max="5898" width="8.88671875" bestFit="1" customWidth="1"/>
    <col min="5899" max="5899" width="11" customWidth="1"/>
    <col min="5900" max="5900" width="11" bestFit="1" customWidth="1"/>
    <col min="5901" max="5901" width="10.88671875" customWidth="1"/>
    <col min="5902" max="5902" width="9" customWidth="1"/>
    <col min="5903" max="5903" width="14.88671875" customWidth="1"/>
    <col min="5904" max="5904" width="10.109375" customWidth="1"/>
    <col min="6145" max="6145" width="8.88671875" customWidth="1"/>
    <col min="6146" max="6146" width="50.88671875" customWidth="1"/>
    <col min="6147" max="6147" width="11" customWidth="1"/>
    <col min="6148" max="6148" width="10.88671875" customWidth="1"/>
    <col min="6149" max="6149" width="11" customWidth="1"/>
    <col min="6150" max="6150" width="8.88671875" bestFit="1" customWidth="1"/>
    <col min="6151" max="6151" width="11" customWidth="1"/>
    <col min="6152" max="6152" width="10.33203125" customWidth="1"/>
    <col min="6153" max="6153" width="10.44140625" customWidth="1"/>
    <col min="6154" max="6154" width="8.88671875" bestFit="1" customWidth="1"/>
    <col min="6155" max="6155" width="11" customWidth="1"/>
    <col min="6156" max="6156" width="11" bestFit="1" customWidth="1"/>
    <col min="6157" max="6157" width="10.88671875" customWidth="1"/>
    <col min="6158" max="6158" width="9" customWidth="1"/>
    <col min="6159" max="6159" width="14.88671875" customWidth="1"/>
    <col min="6160" max="6160" width="10.109375" customWidth="1"/>
    <col min="6401" max="6401" width="8.88671875" customWidth="1"/>
    <col min="6402" max="6402" width="50.88671875" customWidth="1"/>
    <col min="6403" max="6403" width="11" customWidth="1"/>
    <col min="6404" max="6404" width="10.88671875" customWidth="1"/>
    <col min="6405" max="6405" width="11" customWidth="1"/>
    <col min="6406" max="6406" width="8.88671875" bestFit="1" customWidth="1"/>
    <col min="6407" max="6407" width="11" customWidth="1"/>
    <col min="6408" max="6408" width="10.33203125" customWidth="1"/>
    <col min="6409" max="6409" width="10.44140625" customWidth="1"/>
    <col min="6410" max="6410" width="8.88671875" bestFit="1" customWidth="1"/>
    <col min="6411" max="6411" width="11" customWidth="1"/>
    <col min="6412" max="6412" width="11" bestFit="1" customWidth="1"/>
    <col min="6413" max="6413" width="10.88671875" customWidth="1"/>
    <col min="6414" max="6414" width="9" customWidth="1"/>
    <col min="6415" max="6415" width="14.88671875" customWidth="1"/>
    <col min="6416" max="6416" width="10.109375" customWidth="1"/>
    <col min="6657" max="6657" width="8.88671875" customWidth="1"/>
    <col min="6658" max="6658" width="50.88671875" customWidth="1"/>
    <col min="6659" max="6659" width="11" customWidth="1"/>
    <col min="6660" max="6660" width="10.88671875" customWidth="1"/>
    <col min="6661" max="6661" width="11" customWidth="1"/>
    <col min="6662" max="6662" width="8.88671875" bestFit="1" customWidth="1"/>
    <col min="6663" max="6663" width="11" customWidth="1"/>
    <col min="6664" max="6664" width="10.33203125" customWidth="1"/>
    <col min="6665" max="6665" width="10.44140625" customWidth="1"/>
    <col min="6666" max="6666" width="8.88671875" bestFit="1" customWidth="1"/>
    <col min="6667" max="6667" width="11" customWidth="1"/>
    <col min="6668" max="6668" width="11" bestFit="1" customWidth="1"/>
    <col min="6669" max="6669" width="10.88671875" customWidth="1"/>
    <col min="6670" max="6670" width="9" customWidth="1"/>
    <col min="6671" max="6671" width="14.88671875" customWidth="1"/>
    <col min="6672" max="6672" width="10.109375" customWidth="1"/>
    <col min="6913" max="6913" width="8.88671875" customWidth="1"/>
    <col min="6914" max="6914" width="50.88671875" customWidth="1"/>
    <col min="6915" max="6915" width="11" customWidth="1"/>
    <col min="6916" max="6916" width="10.88671875" customWidth="1"/>
    <col min="6917" max="6917" width="11" customWidth="1"/>
    <col min="6918" max="6918" width="8.88671875" bestFit="1" customWidth="1"/>
    <col min="6919" max="6919" width="11" customWidth="1"/>
    <col min="6920" max="6920" width="10.33203125" customWidth="1"/>
    <col min="6921" max="6921" width="10.44140625" customWidth="1"/>
    <col min="6922" max="6922" width="8.88671875" bestFit="1" customWidth="1"/>
    <col min="6923" max="6923" width="11" customWidth="1"/>
    <col min="6924" max="6924" width="11" bestFit="1" customWidth="1"/>
    <col min="6925" max="6925" width="10.88671875" customWidth="1"/>
    <col min="6926" max="6926" width="9" customWidth="1"/>
    <col min="6927" max="6927" width="14.88671875" customWidth="1"/>
    <col min="6928" max="6928" width="10.109375" customWidth="1"/>
    <col min="7169" max="7169" width="8.88671875" customWidth="1"/>
    <col min="7170" max="7170" width="50.88671875" customWidth="1"/>
    <col min="7171" max="7171" width="11" customWidth="1"/>
    <col min="7172" max="7172" width="10.88671875" customWidth="1"/>
    <col min="7173" max="7173" width="11" customWidth="1"/>
    <col min="7174" max="7174" width="8.88671875" bestFit="1" customWidth="1"/>
    <col min="7175" max="7175" width="11" customWidth="1"/>
    <col min="7176" max="7176" width="10.33203125" customWidth="1"/>
    <col min="7177" max="7177" width="10.44140625" customWidth="1"/>
    <col min="7178" max="7178" width="8.88671875" bestFit="1" customWidth="1"/>
    <col min="7179" max="7179" width="11" customWidth="1"/>
    <col min="7180" max="7180" width="11" bestFit="1" customWidth="1"/>
    <col min="7181" max="7181" width="10.88671875" customWidth="1"/>
    <col min="7182" max="7182" width="9" customWidth="1"/>
    <col min="7183" max="7183" width="14.88671875" customWidth="1"/>
    <col min="7184" max="7184" width="10.109375" customWidth="1"/>
    <col min="7425" max="7425" width="8.88671875" customWidth="1"/>
    <col min="7426" max="7426" width="50.88671875" customWidth="1"/>
    <col min="7427" max="7427" width="11" customWidth="1"/>
    <col min="7428" max="7428" width="10.88671875" customWidth="1"/>
    <col min="7429" max="7429" width="11" customWidth="1"/>
    <col min="7430" max="7430" width="8.88671875" bestFit="1" customWidth="1"/>
    <col min="7431" max="7431" width="11" customWidth="1"/>
    <col min="7432" max="7432" width="10.33203125" customWidth="1"/>
    <col min="7433" max="7433" width="10.44140625" customWidth="1"/>
    <col min="7434" max="7434" width="8.88671875" bestFit="1" customWidth="1"/>
    <col min="7435" max="7435" width="11" customWidth="1"/>
    <col min="7436" max="7436" width="11" bestFit="1" customWidth="1"/>
    <col min="7437" max="7437" width="10.88671875" customWidth="1"/>
    <col min="7438" max="7438" width="9" customWidth="1"/>
    <col min="7439" max="7439" width="14.88671875" customWidth="1"/>
    <col min="7440" max="7440" width="10.109375" customWidth="1"/>
    <col min="7681" max="7681" width="8.88671875" customWidth="1"/>
    <col min="7682" max="7682" width="50.88671875" customWidth="1"/>
    <col min="7683" max="7683" width="11" customWidth="1"/>
    <col min="7684" max="7684" width="10.88671875" customWidth="1"/>
    <col min="7685" max="7685" width="11" customWidth="1"/>
    <col min="7686" max="7686" width="8.88671875" bestFit="1" customWidth="1"/>
    <col min="7687" max="7687" width="11" customWidth="1"/>
    <col min="7688" max="7688" width="10.33203125" customWidth="1"/>
    <col min="7689" max="7689" width="10.44140625" customWidth="1"/>
    <col min="7690" max="7690" width="8.88671875" bestFit="1" customWidth="1"/>
    <col min="7691" max="7691" width="11" customWidth="1"/>
    <col min="7692" max="7692" width="11" bestFit="1" customWidth="1"/>
    <col min="7693" max="7693" width="10.88671875" customWidth="1"/>
    <col min="7694" max="7694" width="9" customWidth="1"/>
    <col min="7695" max="7695" width="14.88671875" customWidth="1"/>
    <col min="7696" max="7696" width="10.109375" customWidth="1"/>
    <col min="7937" max="7937" width="8.88671875" customWidth="1"/>
    <col min="7938" max="7938" width="50.88671875" customWidth="1"/>
    <col min="7939" max="7939" width="11" customWidth="1"/>
    <col min="7940" max="7940" width="10.88671875" customWidth="1"/>
    <col min="7941" max="7941" width="11" customWidth="1"/>
    <col min="7942" max="7942" width="8.88671875" bestFit="1" customWidth="1"/>
    <col min="7943" max="7943" width="11" customWidth="1"/>
    <col min="7944" max="7944" width="10.33203125" customWidth="1"/>
    <col min="7945" max="7945" width="10.44140625" customWidth="1"/>
    <col min="7946" max="7946" width="8.88671875" bestFit="1" customWidth="1"/>
    <col min="7947" max="7947" width="11" customWidth="1"/>
    <col min="7948" max="7948" width="11" bestFit="1" customWidth="1"/>
    <col min="7949" max="7949" width="10.88671875" customWidth="1"/>
    <col min="7950" max="7950" width="9" customWidth="1"/>
    <col min="7951" max="7951" width="14.88671875" customWidth="1"/>
    <col min="7952" max="7952" width="10.109375" customWidth="1"/>
    <col min="8193" max="8193" width="8.88671875" customWidth="1"/>
    <col min="8194" max="8194" width="50.88671875" customWidth="1"/>
    <col min="8195" max="8195" width="11" customWidth="1"/>
    <col min="8196" max="8196" width="10.88671875" customWidth="1"/>
    <col min="8197" max="8197" width="11" customWidth="1"/>
    <col min="8198" max="8198" width="8.88671875" bestFit="1" customWidth="1"/>
    <col min="8199" max="8199" width="11" customWidth="1"/>
    <col min="8200" max="8200" width="10.33203125" customWidth="1"/>
    <col min="8201" max="8201" width="10.44140625" customWidth="1"/>
    <col min="8202" max="8202" width="8.88671875" bestFit="1" customWidth="1"/>
    <col min="8203" max="8203" width="11" customWidth="1"/>
    <col min="8204" max="8204" width="11" bestFit="1" customWidth="1"/>
    <col min="8205" max="8205" width="10.88671875" customWidth="1"/>
    <col min="8206" max="8206" width="9" customWidth="1"/>
    <col min="8207" max="8207" width="14.88671875" customWidth="1"/>
    <col min="8208" max="8208" width="10.109375" customWidth="1"/>
    <col min="8449" max="8449" width="8.88671875" customWidth="1"/>
    <col min="8450" max="8450" width="50.88671875" customWidth="1"/>
    <col min="8451" max="8451" width="11" customWidth="1"/>
    <col min="8452" max="8452" width="10.88671875" customWidth="1"/>
    <col min="8453" max="8453" width="11" customWidth="1"/>
    <col min="8454" max="8454" width="8.88671875" bestFit="1" customWidth="1"/>
    <col min="8455" max="8455" width="11" customWidth="1"/>
    <col min="8456" max="8456" width="10.33203125" customWidth="1"/>
    <col min="8457" max="8457" width="10.44140625" customWidth="1"/>
    <col min="8458" max="8458" width="8.88671875" bestFit="1" customWidth="1"/>
    <col min="8459" max="8459" width="11" customWidth="1"/>
    <col min="8460" max="8460" width="11" bestFit="1" customWidth="1"/>
    <col min="8461" max="8461" width="10.88671875" customWidth="1"/>
    <col min="8462" max="8462" width="9" customWidth="1"/>
    <col min="8463" max="8463" width="14.88671875" customWidth="1"/>
    <col min="8464" max="8464" width="10.109375" customWidth="1"/>
    <col min="8705" max="8705" width="8.88671875" customWidth="1"/>
    <col min="8706" max="8706" width="50.88671875" customWidth="1"/>
    <col min="8707" max="8707" width="11" customWidth="1"/>
    <col min="8708" max="8708" width="10.88671875" customWidth="1"/>
    <col min="8709" max="8709" width="11" customWidth="1"/>
    <col min="8710" max="8710" width="8.88671875" bestFit="1" customWidth="1"/>
    <col min="8711" max="8711" width="11" customWidth="1"/>
    <col min="8712" max="8712" width="10.33203125" customWidth="1"/>
    <col min="8713" max="8713" width="10.44140625" customWidth="1"/>
    <col min="8714" max="8714" width="8.88671875" bestFit="1" customWidth="1"/>
    <col min="8715" max="8715" width="11" customWidth="1"/>
    <col min="8716" max="8716" width="11" bestFit="1" customWidth="1"/>
    <col min="8717" max="8717" width="10.88671875" customWidth="1"/>
    <col min="8718" max="8718" width="9" customWidth="1"/>
    <col min="8719" max="8719" width="14.88671875" customWidth="1"/>
    <col min="8720" max="8720" width="10.109375" customWidth="1"/>
    <col min="8961" max="8961" width="8.88671875" customWidth="1"/>
    <col min="8962" max="8962" width="50.88671875" customWidth="1"/>
    <col min="8963" max="8963" width="11" customWidth="1"/>
    <col min="8964" max="8964" width="10.88671875" customWidth="1"/>
    <col min="8965" max="8965" width="11" customWidth="1"/>
    <col min="8966" max="8966" width="8.88671875" bestFit="1" customWidth="1"/>
    <col min="8967" max="8967" width="11" customWidth="1"/>
    <col min="8968" max="8968" width="10.33203125" customWidth="1"/>
    <col min="8969" max="8969" width="10.44140625" customWidth="1"/>
    <col min="8970" max="8970" width="8.88671875" bestFit="1" customWidth="1"/>
    <col min="8971" max="8971" width="11" customWidth="1"/>
    <col min="8972" max="8972" width="11" bestFit="1" customWidth="1"/>
    <col min="8973" max="8973" width="10.88671875" customWidth="1"/>
    <col min="8974" max="8974" width="9" customWidth="1"/>
    <col min="8975" max="8975" width="14.88671875" customWidth="1"/>
    <col min="8976" max="8976" width="10.109375" customWidth="1"/>
    <col min="9217" max="9217" width="8.88671875" customWidth="1"/>
    <col min="9218" max="9218" width="50.88671875" customWidth="1"/>
    <col min="9219" max="9219" width="11" customWidth="1"/>
    <col min="9220" max="9220" width="10.88671875" customWidth="1"/>
    <col min="9221" max="9221" width="11" customWidth="1"/>
    <col min="9222" max="9222" width="8.88671875" bestFit="1" customWidth="1"/>
    <col min="9223" max="9223" width="11" customWidth="1"/>
    <col min="9224" max="9224" width="10.33203125" customWidth="1"/>
    <col min="9225" max="9225" width="10.44140625" customWidth="1"/>
    <col min="9226" max="9226" width="8.88671875" bestFit="1" customWidth="1"/>
    <col min="9227" max="9227" width="11" customWidth="1"/>
    <col min="9228" max="9228" width="11" bestFit="1" customWidth="1"/>
    <col min="9229" max="9229" width="10.88671875" customWidth="1"/>
    <col min="9230" max="9230" width="9" customWidth="1"/>
    <col min="9231" max="9231" width="14.88671875" customWidth="1"/>
    <col min="9232" max="9232" width="10.109375" customWidth="1"/>
    <col min="9473" max="9473" width="8.88671875" customWidth="1"/>
    <col min="9474" max="9474" width="50.88671875" customWidth="1"/>
    <col min="9475" max="9475" width="11" customWidth="1"/>
    <col min="9476" max="9476" width="10.88671875" customWidth="1"/>
    <col min="9477" max="9477" width="11" customWidth="1"/>
    <col min="9478" max="9478" width="8.88671875" bestFit="1" customWidth="1"/>
    <col min="9479" max="9479" width="11" customWidth="1"/>
    <col min="9480" max="9480" width="10.33203125" customWidth="1"/>
    <col min="9481" max="9481" width="10.44140625" customWidth="1"/>
    <col min="9482" max="9482" width="8.88671875" bestFit="1" customWidth="1"/>
    <col min="9483" max="9483" width="11" customWidth="1"/>
    <col min="9484" max="9484" width="11" bestFit="1" customWidth="1"/>
    <col min="9485" max="9485" width="10.88671875" customWidth="1"/>
    <col min="9486" max="9486" width="9" customWidth="1"/>
    <col min="9487" max="9487" width="14.88671875" customWidth="1"/>
    <col min="9488" max="9488" width="10.109375" customWidth="1"/>
    <col min="9729" max="9729" width="8.88671875" customWidth="1"/>
    <col min="9730" max="9730" width="50.88671875" customWidth="1"/>
    <col min="9731" max="9731" width="11" customWidth="1"/>
    <col min="9732" max="9732" width="10.88671875" customWidth="1"/>
    <col min="9733" max="9733" width="11" customWidth="1"/>
    <col min="9734" max="9734" width="8.88671875" bestFit="1" customWidth="1"/>
    <col min="9735" max="9735" width="11" customWidth="1"/>
    <col min="9736" max="9736" width="10.33203125" customWidth="1"/>
    <col min="9737" max="9737" width="10.44140625" customWidth="1"/>
    <col min="9738" max="9738" width="8.88671875" bestFit="1" customWidth="1"/>
    <col min="9739" max="9739" width="11" customWidth="1"/>
    <col min="9740" max="9740" width="11" bestFit="1" customWidth="1"/>
    <col min="9741" max="9741" width="10.88671875" customWidth="1"/>
    <col min="9742" max="9742" width="9" customWidth="1"/>
    <col min="9743" max="9743" width="14.88671875" customWidth="1"/>
    <col min="9744" max="9744" width="10.109375" customWidth="1"/>
    <col min="9985" max="9985" width="8.88671875" customWidth="1"/>
    <col min="9986" max="9986" width="50.88671875" customWidth="1"/>
    <col min="9987" max="9987" width="11" customWidth="1"/>
    <col min="9988" max="9988" width="10.88671875" customWidth="1"/>
    <col min="9989" max="9989" width="11" customWidth="1"/>
    <col min="9990" max="9990" width="8.88671875" bestFit="1" customWidth="1"/>
    <col min="9991" max="9991" width="11" customWidth="1"/>
    <col min="9992" max="9992" width="10.33203125" customWidth="1"/>
    <col min="9993" max="9993" width="10.44140625" customWidth="1"/>
    <col min="9994" max="9994" width="8.88671875" bestFit="1" customWidth="1"/>
    <col min="9995" max="9995" width="11" customWidth="1"/>
    <col min="9996" max="9996" width="11" bestFit="1" customWidth="1"/>
    <col min="9997" max="9997" width="10.88671875" customWidth="1"/>
    <col min="9998" max="9998" width="9" customWidth="1"/>
    <col min="9999" max="9999" width="14.88671875" customWidth="1"/>
    <col min="10000" max="10000" width="10.109375" customWidth="1"/>
    <col min="10241" max="10241" width="8.88671875" customWidth="1"/>
    <col min="10242" max="10242" width="50.88671875" customWidth="1"/>
    <col min="10243" max="10243" width="11" customWidth="1"/>
    <col min="10244" max="10244" width="10.88671875" customWidth="1"/>
    <col min="10245" max="10245" width="11" customWidth="1"/>
    <col min="10246" max="10246" width="8.88671875" bestFit="1" customWidth="1"/>
    <col min="10247" max="10247" width="11" customWidth="1"/>
    <col min="10248" max="10248" width="10.33203125" customWidth="1"/>
    <col min="10249" max="10249" width="10.44140625" customWidth="1"/>
    <col min="10250" max="10250" width="8.88671875" bestFit="1" customWidth="1"/>
    <col min="10251" max="10251" width="11" customWidth="1"/>
    <col min="10252" max="10252" width="11" bestFit="1" customWidth="1"/>
    <col min="10253" max="10253" width="10.88671875" customWidth="1"/>
    <col min="10254" max="10254" width="9" customWidth="1"/>
    <col min="10255" max="10255" width="14.88671875" customWidth="1"/>
    <col min="10256" max="10256" width="10.109375" customWidth="1"/>
    <col min="10497" max="10497" width="8.88671875" customWidth="1"/>
    <col min="10498" max="10498" width="50.88671875" customWidth="1"/>
    <col min="10499" max="10499" width="11" customWidth="1"/>
    <col min="10500" max="10500" width="10.88671875" customWidth="1"/>
    <col min="10501" max="10501" width="11" customWidth="1"/>
    <col min="10502" max="10502" width="8.88671875" bestFit="1" customWidth="1"/>
    <col min="10503" max="10503" width="11" customWidth="1"/>
    <col min="10504" max="10504" width="10.33203125" customWidth="1"/>
    <col min="10505" max="10505" width="10.44140625" customWidth="1"/>
    <col min="10506" max="10506" width="8.88671875" bestFit="1" customWidth="1"/>
    <col min="10507" max="10507" width="11" customWidth="1"/>
    <col min="10508" max="10508" width="11" bestFit="1" customWidth="1"/>
    <col min="10509" max="10509" width="10.88671875" customWidth="1"/>
    <col min="10510" max="10510" width="9" customWidth="1"/>
    <col min="10511" max="10511" width="14.88671875" customWidth="1"/>
    <col min="10512" max="10512" width="10.109375" customWidth="1"/>
    <col min="10753" max="10753" width="8.88671875" customWidth="1"/>
    <col min="10754" max="10754" width="50.88671875" customWidth="1"/>
    <col min="10755" max="10755" width="11" customWidth="1"/>
    <col min="10756" max="10756" width="10.88671875" customWidth="1"/>
    <col min="10757" max="10757" width="11" customWidth="1"/>
    <col min="10758" max="10758" width="8.88671875" bestFit="1" customWidth="1"/>
    <col min="10759" max="10759" width="11" customWidth="1"/>
    <col min="10760" max="10760" width="10.33203125" customWidth="1"/>
    <col min="10761" max="10761" width="10.44140625" customWidth="1"/>
    <col min="10762" max="10762" width="8.88671875" bestFit="1" customWidth="1"/>
    <col min="10763" max="10763" width="11" customWidth="1"/>
    <col min="10764" max="10764" width="11" bestFit="1" customWidth="1"/>
    <col min="10765" max="10765" width="10.88671875" customWidth="1"/>
    <col min="10766" max="10766" width="9" customWidth="1"/>
    <col min="10767" max="10767" width="14.88671875" customWidth="1"/>
    <col min="10768" max="10768" width="10.109375" customWidth="1"/>
    <col min="11009" max="11009" width="8.88671875" customWidth="1"/>
    <col min="11010" max="11010" width="50.88671875" customWidth="1"/>
    <col min="11011" max="11011" width="11" customWidth="1"/>
    <col min="11012" max="11012" width="10.88671875" customWidth="1"/>
    <col min="11013" max="11013" width="11" customWidth="1"/>
    <col min="11014" max="11014" width="8.88671875" bestFit="1" customWidth="1"/>
    <col min="11015" max="11015" width="11" customWidth="1"/>
    <col min="11016" max="11016" width="10.33203125" customWidth="1"/>
    <col min="11017" max="11017" width="10.44140625" customWidth="1"/>
    <col min="11018" max="11018" width="8.88671875" bestFit="1" customWidth="1"/>
    <col min="11019" max="11019" width="11" customWidth="1"/>
    <col min="11020" max="11020" width="11" bestFit="1" customWidth="1"/>
    <col min="11021" max="11021" width="10.88671875" customWidth="1"/>
    <col min="11022" max="11022" width="9" customWidth="1"/>
    <col min="11023" max="11023" width="14.88671875" customWidth="1"/>
    <col min="11024" max="11024" width="10.109375" customWidth="1"/>
    <col min="11265" max="11265" width="8.88671875" customWidth="1"/>
    <col min="11266" max="11266" width="50.88671875" customWidth="1"/>
    <col min="11267" max="11267" width="11" customWidth="1"/>
    <col min="11268" max="11268" width="10.88671875" customWidth="1"/>
    <col min="11269" max="11269" width="11" customWidth="1"/>
    <col min="11270" max="11270" width="8.88671875" bestFit="1" customWidth="1"/>
    <col min="11271" max="11271" width="11" customWidth="1"/>
    <col min="11272" max="11272" width="10.33203125" customWidth="1"/>
    <col min="11273" max="11273" width="10.44140625" customWidth="1"/>
    <col min="11274" max="11274" width="8.88671875" bestFit="1" customWidth="1"/>
    <col min="11275" max="11275" width="11" customWidth="1"/>
    <col min="11276" max="11276" width="11" bestFit="1" customWidth="1"/>
    <col min="11277" max="11277" width="10.88671875" customWidth="1"/>
    <col min="11278" max="11278" width="9" customWidth="1"/>
    <col min="11279" max="11279" width="14.88671875" customWidth="1"/>
    <col min="11280" max="11280" width="10.109375" customWidth="1"/>
    <col min="11521" max="11521" width="8.88671875" customWidth="1"/>
    <col min="11522" max="11522" width="50.88671875" customWidth="1"/>
    <col min="11523" max="11523" width="11" customWidth="1"/>
    <col min="11524" max="11524" width="10.88671875" customWidth="1"/>
    <col min="11525" max="11525" width="11" customWidth="1"/>
    <col min="11526" max="11526" width="8.88671875" bestFit="1" customWidth="1"/>
    <col min="11527" max="11527" width="11" customWidth="1"/>
    <col min="11528" max="11528" width="10.33203125" customWidth="1"/>
    <col min="11529" max="11529" width="10.44140625" customWidth="1"/>
    <col min="11530" max="11530" width="8.88671875" bestFit="1" customWidth="1"/>
    <col min="11531" max="11531" width="11" customWidth="1"/>
    <col min="11532" max="11532" width="11" bestFit="1" customWidth="1"/>
    <col min="11533" max="11533" width="10.88671875" customWidth="1"/>
    <col min="11534" max="11534" width="9" customWidth="1"/>
    <col min="11535" max="11535" width="14.88671875" customWidth="1"/>
    <col min="11536" max="11536" width="10.109375" customWidth="1"/>
    <col min="11777" max="11777" width="8.88671875" customWidth="1"/>
    <col min="11778" max="11778" width="50.88671875" customWidth="1"/>
    <col min="11779" max="11779" width="11" customWidth="1"/>
    <col min="11780" max="11780" width="10.88671875" customWidth="1"/>
    <col min="11781" max="11781" width="11" customWidth="1"/>
    <col min="11782" max="11782" width="8.88671875" bestFit="1" customWidth="1"/>
    <col min="11783" max="11783" width="11" customWidth="1"/>
    <col min="11784" max="11784" width="10.33203125" customWidth="1"/>
    <col min="11785" max="11785" width="10.44140625" customWidth="1"/>
    <col min="11786" max="11786" width="8.88671875" bestFit="1" customWidth="1"/>
    <col min="11787" max="11787" width="11" customWidth="1"/>
    <col min="11788" max="11788" width="11" bestFit="1" customWidth="1"/>
    <col min="11789" max="11789" width="10.88671875" customWidth="1"/>
    <col min="11790" max="11790" width="9" customWidth="1"/>
    <col min="11791" max="11791" width="14.88671875" customWidth="1"/>
    <col min="11792" max="11792" width="10.109375" customWidth="1"/>
    <col min="12033" max="12033" width="8.88671875" customWidth="1"/>
    <col min="12034" max="12034" width="50.88671875" customWidth="1"/>
    <col min="12035" max="12035" width="11" customWidth="1"/>
    <col min="12036" max="12036" width="10.88671875" customWidth="1"/>
    <col min="12037" max="12037" width="11" customWidth="1"/>
    <col min="12038" max="12038" width="8.88671875" bestFit="1" customWidth="1"/>
    <col min="12039" max="12039" width="11" customWidth="1"/>
    <col min="12040" max="12040" width="10.33203125" customWidth="1"/>
    <col min="12041" max="12041" width="10.44140625" customWidth="1"/>
    <col min="12042" max="12042" width="8.88671875" bestFit="1" customWidth="1"/>
    <col min="12043" max="12043" width="11" customWidth="1"/>
    <col min="12044" max="12044" width="11" bestFit="1" customWidth="1"/>
    <col min="12045" max="12045" width="10.88671875" customWidth="1"/>
    <col min="12046" max="12046" width="9" customWidth="1"/>
    <col min="12047" max="12047" width="14.88671875" customWidth="1"/>
    <col min="12048" max="12048" width="10.109375" customWidth="1"/>
    <col min="12289" max="12289" width="8.88671875" customWidth="1"/>
    <col min="12290" max="12290" width="50.88671875" customWidth="1"/>
    <col min="12291" max="12291" width="11" customWidth="1"/>
    <col min="12292" max="12292" width="10.88671875" customWidth="1"/>
    <col min="12293" max="12293" width="11" customWidth="1"/>
    <col min="12294" max="12294" width="8.88671875" bestFit="1" customWidth="1"/>
    <col min="12295" max="12295" width="11" customWidth="1"/>
    <col min="12296" max="12296" width="10.33203125" customWidth="1"/>
    <col min="12297" max="12297" width="10.44140625" customWidth="1"/>
    <col min="12298" max="12298" width="8.88671875" bestFit="1" customWidth="1"/>
    <col min="12299" max="12299" width="11" customWidth="1"/>
    <col min="12300" max="12300" width="11" bestFit="1" customWidth="1"/>
    <col min="12301" max="12301" width="10.88671875" customWidth="1"/>
    <col min="12302" max="12302" width="9" customWidth="1"/>
    <col min="12303" max="12303" width="14.88671875" customWidth="1"/>
    <col min="12304" max="12304" width="10.109375" customWidth="1"/>
    <col min="12545" max="12545" width="8.88671875" customWidth="1"/>
    <col min="12546" max="12546" width="50.88671875" customWidth="1"/>
    <col min="12547" max="12547" width="11" customWidth="1"/>
    <col min="12548" max="12548" width="10.88671875" customWidth="1"/>
    <col min="12549" max="12549" width="11" customWidth="1"/>
    <col min="12550" max="12550" width="8.88671875" bestFit="1" customWidth="1"/>
    <col min="12551" max="12551" width="11" customWidth="1"/>
    <col min="12552" max="12552" width="10.33203125" customWidth="1"/>
    <col min="12553" max="12553" width="10.44140625" customWidth="1"/>
    <col min="12554" max="12554" width="8.88671875" bestFit="1" customWidth="1"/>
    <col min="12555" max="12555" width="11" customWidth="1"/>
    <col min="12556" max="12556" width="11" bestFit="1" customWidth="1"/>
    <col min="12557" max="12557" width="10.88671875" customWidth="1"/>
    <col min="12558" max="12558" width="9" customWidth="1"/>
    <col min="12559" max="12559" width="14.88671875" customWidth="1"/>
    <col min="12560" max="12560" width="10.109375" customWidth="1"/>
    <col min="12801" max="12801" width="8.88671875" customWidth="1"/>
    <col min="12802" max="12802" width="50.88671875" customWidth="1"/>
    <col min="12803" max="12803" width="11" customWidth="1"/>
    <col min="12804" max="12804" width="10.88671875" customWidth="1"/>
    <col min="12805" max="12805" width="11" customWidth="1"/>
    <col min="12806" max="12806" width="8.88671875" bestFit="1" customWidth="1"/>
    <col min="12807" max="12807" width="11" customWidth="1"/>
    <col min="12808" max="12808" width="10.33203125" customWidth="1"/>
    <col min="12809" max="12809" width="10.44140625" customWidth="1"/>
    <col min="12810" max="12810" width="8.88671875" bestFit="1" customWidth="1"/>
    <col min="12811" max="12811" width="11" customWidth="1"/>
    <col min="12812" max="12812" width="11" bestFit="1" customWidth="1"/>
    <col min="12813" max="12813" width="10.88671875" customWidth="1"/>
    <col min="12814" max="12814" width="9" customWidth="1"/>
    <col min="12815" max="12815" width="14.88671875" customWidth="1"/>
    <col min="12816" max="12816" width="10.109375" customWidth="1"/>
    <col min="13057" max="13057" width="8.88671875" customWidth="1"/>
    <col min="13058" max="13058" width="50.88671875" customWidth="1"/>
    <col min="13059" max="13059" width="11" customWidth="1"/>
    <col min="13060" max="13060" width="10.88671875" customWidth="1"/>
    <col min="13061" max="13061" width="11" customWidth="1"/>
    <col min="13062" max="13062" width="8.88671875" bestFit="1" customWidth="1"/>
    <col min="13063" max="13063" width="11" customWidth="1"/>
    <col min="13064" max="13064" width="10.33203125" customWidth="1"/>
    <col min="13065" max="13065" width="10.44140625" customWidth="1"/>
    <col min="13066" max="13066" width="8.88671875" bestFit="1" customWidth="1"/>
    <col min="13067" max="13067" width="11" customWidth="1"/>
    <col min="13068" max="13068" width="11" bestFit="1" customWidth="1"/>
    <col min="13069" max="13069" width="10.88671875" customWidth="1"/>
    <col min="13070" max="13070" width="9" customWidth="1"/>
    <col min="13071" max="13071" width="14.88671875" customWidth="1"/>
    <col min="13072" max="13072" width="10.109375" customWidth="1"/>
    <col min="13313" max="13313" width="8.88671875" customWidth="1"/>
    <col min="13314" max="13314" width="50.88671875" customWidth="1"/>
    <col min="13315" max="13315" width="11" customWidth="1"/>
    <col min="13316" max="13316" width="10.88671875" customWidth="1"/>
    <col min="13317" max="13317" width="11" customWidth="1"/>
    <col min="13318" max="13318" width="8.88671875" bestFit="1" customWidth="1"/>
    <col min="13319" max="13319" width="11" customWidth="1"/>
    <col min="13320" max="13320" width="10.33203125" customWidth="1"/>
    <col min="13321" max="13321" width="10.44140625" customWidth="1"/>
    <col min="13322" max="13322" width="8.88671875" bestFit="1" customWidth="1"/>
    <col min="13323" max="13323" width="11" customWidth="1"/>
    <col min="13324" max="13324" width="11" bestFit="1" customWidth="1"/>
    <col min="13325" max="13325" width="10.88671875" customWidth="1"/>
    <col min="13326" max="13326" width="9" customWidth="1"/>
    <col min="13327" max="13327" width="14.88671875" customWidth="1"/>
    <col min="13328" max="13328" width="10.109375" customWidth="1"/>
    <col min="13569" max="13569" width="8.88671875" customWidth="1"/>
    <col min="13570" max="13570" width="50.88671875" customWidth="1"/>
    <col min="13571" max="13571" width="11" customWidth="1"/>
    <col min="13572" max="13572" width="10.88671875" customWidth="1"/>
    <col min="13573" max="13573" width="11" customWidth="1"/>
    <col min="13574" max="13574" width="8.88671875" bestFit="1" customWidth="1"/>
    <col min="13575" max="13575" width="11" customWidth="1"/>
    <col min="13576" max="13576" width="10.33203125" customWidth="1"/>
    <col min="13577" max="13577" width="10.44140625" customWidth="1"/>
    <col min="13578" max="13578" width="8.88671875" bestFit="1" customWidth="1"/>
    <col min="13579" max="13579" width="11" customWidth="1"/>
    <col min="13580" max="13580" width="11" bestFit="1" customWidth="1"/>
    <col min="13581" max="13581" width="10.88671875" customWidth="1"/>
    <col min="13582" max="13582" width="9" customWidth="1"/>
    <col min="13583" max="13583" width="14.88671875" customWidth="1"/>
    <col min="13584" max="13584" width="10.109375" customWidth="1"/>
    <col min="13825" max="13825" width="8.88671875" customWidth="1"/>
    <col min="13826" max="13826" width="50.88671875" customWidth="1"/>
    <col min="13827" max="13827" width="11" customWidth="1"/>
    <col min="13828" max="13828" width="10.88671875" customWidth="1"/>
    <col min="13829" max="13829" width="11" customWidth="1"/>
    <col min="13830" max="13830" width="8.88671875" bestFit="1" customWidth="1"/>
    <col min="13831" max="13831" width="11" customWidth="1"/>
    <col min="13832" max="13832" width="10.33203125" customWidth="1"/>
    <col min="13833" max="13833" width="10.44140625" customWidth="1"/>
    <col min="13834" max="13834" width="8.88671875" bestFit="1" customWidth="1"/>
    <col min="13835" max="13835" width="11" customWidth="1"/>
    <col min="13836" max="13836" width="11" bestFit="1" customWidth="1"/>
    <col min="13837" max="13837" width="10.88671875" customWidth="1"/>
    <col min="13838" max="13838" width="9" customWidth="1"/>
    <col min="13839" max="13839" width="14.88671875" customWidth="1"/>
    <col min="13840" max="13840" width="10.109375" customWidth="1"/>
    <col min="14081" max="14081" width="8.88671875" customWidth="1"/>
    <col min="14082" max="14082" width="50.88671875" customWidth="1"/>
    <col min="14083" max="14083" width="11" customWidth="1"/>
    <col min="14084" max="14084" width="10.88671875" customWidth="1"/>
    <col min="14085" max="14085" width="11" customWidth="1"/>
    <col min="14086" max="14086" width="8.88671875" bestFit="1" customWidth="1"/>
    <col min="14087" max="14087" width="11" customWidth="1"/>
    <col min="14088" max="14088" width="10.33203125" customWidth="1"/>
    <col min="14089" max="14089" width="10.44140625" customWidth="1"/>
    <col min="14090" max="14090" width="8.88671875" bestFit="1" customWidth="1"/>
    <col min="14091" max="14091" width="11" customWidth="1"/>
    <col min="14092" max="14092" width="11" bestFit="1" customWidth="1"/>
    <col min="14093" max="14093" width="10.88671875" customWidth="1"/>
    <col min="14094" max="14094" width="9" customWidth="1"/>
    <col min="14095" max="14095" width="14.88671875" customWidth="1"/>
    <col min="14096" max="14096" width="10.109375" customWidth="1"/>
    <col min="14337" max="14337" width="8.88671875" customWidth="1"/>
    <col min="14338" max="14338" width="50.88671875" customWidth="1"/>
    <col min="14339" max="14339" width="11" customWidth="1"/>
    <col min="14340" max="14340" width="10.88671875" customWidth="1"/>
    <col min="14341" max="14341" width="11" customWidth="1"/>
    <col min="14342" max="14342" width="8.88671875" bestFit="1" customWidth="1"/>
    <col min="14343" max="14343" width="11" customWidth="1"/>
    <col min="14344" max="14344" width="10.33203125" customWidth="1"/>
    <col min="14345" max="14345" width="10.44140625" customWidth="1"/>
    <col min="14346" max="14346" width="8.88671875" bestFit="1" customWidth="1"/>
    <col min="14347" max="14347" width="11" customWidth="1"/>
    <col min="14348" max="14348" width="11" bestFit="1" customWidth="1"/>
    <col min="14349" max="14349" width="10.88671875" customWidth="1"/>
    <col min="14350" max="14350" width="9" customWidth="1"/>
    <col min="14351" max="14351" width="14.88671875" customWidth="1"/>
    <col min="14352" max="14352" width="10.109375" customWidth="1"/>
    <col min="14593" max="14593" width="8.88671875" customWidth="1"/>
    <col min="14594" max="14594" width="50.88671875" customWidth="1"/>
    <col min="14595" max="14595" width="11" customWidth="1"/>
    <col min="14596" max="14596" width="10.88671875" customWidth="1"/>
    <col min="14597" max="14597" width="11" customWidth="1"/>
    <col min="14598" max="14598" width="8.88671875" bestFit="1" customWidth="1"/>
    <col min="14599" max="14599" width="11" customWidth="1"/>
    <col min="14600" max="14600" width="10.33203125" customWidth="1"/>
    <col min="14601" max="14601" width="10.44140625" customWidth="1"/>
    <col min="14602" max="14602" width="8.88671875" bestFit="1" customWidth="1"/>
    <col min="14603" max="14603" width="11" customWidth="1"/>
    <col min="14604" max="14604" width="11" bestFit="1" customWidth="1"/>
    <col min="14605" max="14605" width="10.88671875" customWidth="1"/>
    <col min="14606" max="14606" width="9" customWidth="1"/>
    <col min="14607" max="14607" width="14.88671875" customWidth="1"/>
    <col min="14608" max="14608" width="10.109375" customWidth="1"/>
    <col min="14849" max="14849" width="8.88671875" customWidth="1"/>
    <col min="14850" max="14850" width="50.88671875" customWidth="1"/>
    <col min="14851" max="14851" width="11" customWidth="1"/>
    <col min="14852" max="14852" width="10.88671875" customWidth="1"/>
    <col min="14853" max="14853" width="11" customWidth="1"/>
    <col min="14854" max="14854" width="8.88671875" bestFit="1" customWidth="1"/>
    <col min="14855" max="14855" width="11" customWidth="1"/>
    <col min="14856" max="14856" width="10.33203125" customWidth="1"/>
    <col min="14857" max="14857" width="10.44140625" customWidth="1"/>
    <col min="14858" max="14858" width="8.88671875" bestFit="1" customWidth="1"/>
    <col min="14859" max="14859" width="11" customWidth="1"/>
    <col min="14860" max="14860" width="11" bestFit="1" customWidth="1"/>
    <col min="14861" max="14861" width="10.88671875" customWidth="1"/>
    <col min="14862" max="14862" width="9" customWidth="1"/>
    <col min="14863" max="14863" width="14.88671875" customWidth="1"/>
    <col min="14864" max="14864" width="10.109375" customWidth="1"/>
    <col min="15105" max="15105" width="8.88671875" customWidth="1"/>
    <col min="15106" max="15106" width="50.88671875" customWidth="1"/>
    <col min="15107" max="15107" width="11" customWidth="1"/>
    <col min="15108" max="15108" width="10.88671875" customWidth="1"/>
    <col min="15109" max="15109" width="11" customWidth="1"/>
    <col min="15110" max="15110" width="8.88671875" bestFit="1" customWidth="1"/>
    <col min="15111" max="15111" width="11" customWidth="1"/>
    <col min="15112" max="15112" width="10.33203125" customWidth="1"/>
    <col min="15113" max="15113" width="10.44140625" customWidth="1"/>
    <col min="15114" max="15114" width="8.88671875" bestFit="1" customWidth="1"/>
    <col min="15115" max="15115" width="11" customWidth="1"/>
    <col min="15116" max="15116" width="11" bestFit="1" customWidth="1"/>
    <col min="15117" max="15117" width="10.88671875" customWidth="1"/>
    <col min="15118" max="15118" width="9" customWidth="1"/>
    <col min="15119" max="15119" width="14.88671875" customWidth="1"/>
    <col min="15120" max="15120" width="10.109375" customWidth="1"/>
    <col min="15361" max="15361" width="8.88671875" customWidth="1"/>
    <col min="15362" max="15362" width="50.88671875" customWidth="1"/>
    <col min="15363" max="15363" width="11" customWidth="1"/>
    <col min="15364" max="15364" width="10.88671875" customWidth="1"/>
    <col min="15365" max="15365" width="11" customWidth="1"/>
    <col min="15366" max="15366" width="8.88671875" bestFit="1" customWidth="1"/>
    <col min="15367" max="15367" width="11" customWidth="1"/>
    <col min="15368" max="15368" width="10.33203125" customWidth="1"/>
    <col min="15369" max="15369" width="10.44140625" customWidth="1"/>
    <col min="15370" max="15370" width="8.88671875" bestFit="1" customWidth="1"/>
    <col min="15371" max="15371" width="11" customWidth="1"/>
    <col min="15372" max="15372" width="11" bestFit="1" customWidth="1"/>
    <col min="15373" max="15373" width="10.88671875" customWidth="1"/>
    <col min="15374" max="15374" width="9" customWidth="1"/>
    <col min="15375" max="15375" width="14.88671875" customWidth="1"/>
    <col min="15376" max="15376" width="10.109375" customWidth="1"/>
    <col min="15617" max="15617" width="8.88671875" customWidth="1"/>
    <col min="15618" max="15618" width="50.88671875" customWidth="1"/>
    <col min="15619" max="15619" width="11" customWidth="1"/>
    <col min="15620" max="15620" width="10.88671875" customWidth="1"/>
    <col min="15621" max="15621" width="11" customWidth="1"/>
    <col min="15622" max="15622" width="8.88671875" bestFit="1" customWidth="1"/>
    <col min="15623" max="15623" width="11" customWidth="1"/>
    <col min="15624" max="15624" width="10.33203125" customWidth="1"/>
    <col min="15625" max="15625" width="10.44140625" customWidth="1"/>
    <col min="15626" max="15626" width="8.88671875" bestFit="1" customWidth="1"/>
    <col min="15627" max="15627" width="11" customWidth="1"/>
    <col min="15628" max="15628" width="11" bestFit="1" customWidth="1"/>
    <col min="15629" max="15629" width="10.88671875" customWidth="1"/>
    <col min="15630" max="15630" width="9" customWidth="1"/>
    <col min="15631" max="15631" width="14.88671875" customWidth="1"/>
    <col min="15632" max="15632" width="10.109375" customWidth="1"/>
    <col min="15873" max="15873" width="8.88671875" customWidth="1"/>
    <col min="15874" max="15874" width="50.88671875" customWidth="1"/>
    <col min="15875" max="15875" width="11" customWidth="1"/>
    <col min="15876" max="15876" width="10.88671875" customWidth="1"/>
    <col min="15877" max="15877" width="11" customWidth="1"/>
    <col min="15878" max="15878" width="8.88671875" bestFit="1" customWidth="1"/>
    <col min="15879" max="15879" width="11" customWidth="1"/>
    <col min="15880" max="15880" width="10.33203125" customWidth="1"/>
    <col min="15881" max="15881" width="10.44140625" customWidth="1"/>
    <col min="15882" max="15882" width="8.88671875" bestFit="1" customWidth="1"/>
    <col min="15883" max="15883" width="11" customWidth="1"/>
    <col min="15884" max="15884" width="11" bestFit="1" customWidth="1"/>
    <col min="15885" max="15885" width="10.88671875" customWidth="1"/>
    <col min="15886" max="15886" width="9" customWidth="1"/>
    <col min="15887" max="15887" width="14.88671875" customWidth="1"/>
    <col min="15888" max="15888" width="10.109375" customWidth="1"/>
    <col min="16129" max="16129" width="8.88671875" customWidth="1"/>
    <col min="16130" max="16130" width="50.88671875" customWidth="1"/>
    <col min="16131" max="16131" width="11" customWidth="1"/>
    <col min="16132" max="16132" width="10.88671875" customWidth="1"/>
    <col min="16133" max="16133" width="11" customWidth="1"/>
    <col min="16134" max="16134" width="8.88671875" bestFit="1" customWidth="1"/>
    <col min="16135" max="16135" width="11" customWidth="1"/>
    <col min="16136" max="16136" width="10.33203125" customWidth="1"/>
    <col min="16137" max="16137" width="10.44140625" customWidth="1"/>
    <col min="16138" max="16138" width="8.88671875" bestFit="1" customWidth="1"/>
    <col min="16139" max="16139" width="11" customWidth="1"/>
    <col min="16140" max="16140" width="11" bestFit="1" customWidth="1"/>
    <col min="16141" max="16141" width="10.88671875" customWidth="1"/>
    <col min="16142" max="16142" width="9" customWidth="1"/>
    <col min="16143" max="16143" width="14.88671875" customWidth="1"/>
    <col min="16144" max="16144" width="10.109375" customWidth="1"/>
  </cols>
  <sheetData>
    <row r="1" spans="1:16" ht="23.25" customHeight="1" x14ac:dyDescent="0.4">
      <c r="A1" s="458" t="s">
        <v>184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6" ht="26.25" customHeight="1" x14ac:dyDescent="0.4">
      <c r="A2" s="2"/>
      <c r="B2" s="3" t="s">
        <v>0</v>
      </c>
      <c r="C2" s="459" t="s">
        <v>1</v>
      </c>
      <c r="D2" s="459"/>
      <c r="E2" s="459"/>
      <c r="F2" s="459"/>
      <c r="G2" s="460" t="s">
        <v>2</v>
      </c>
      <c r="H2" s="460"/>
      <c r="I2" s="460"/>
      <c r="J2" s="460"/>
      <c r="K2" s="461" t="s">
        <v>3</v>
      </c>
      <c r="L2" s="461"/>
      <c r="M2" s="461"/>
      <c r="N2" s="461"/>
      <c r="O2" s="212"/>
      <c r="P2" s="213"/>
    </row>
    <row r="3" spans="1:16" s="14" customFormat="1" ht="12.75" customHeight="1" x14ac:dyDescent="0.3">
      <c r="A3" s="4" t="s">
        <v>4</v>
      </c>
      <c r="B3" s="5" t="s">
        <v>5</v>
      </c>
      <c r="C3" s="6" t="s">
        <v>6</v>
      </c>
      <c r="D3" s="7" t="s">
        <v>130</v>
      </c>
      <c r="E3" s="7" t="s">
        <v>7</v>
      </c>
      <c r="F3" s="8" t="s">
        <v>8</v>
      </c>
      <c r="G3" s="9" t="s">
        <v>6</v>
      </c>
      <c r="H3" s="7" t="s">
        <v>130</v>
      </c>
      <c r="I3" s="7" t="s">
        <v>7</v>
      </c>
      <c r="J3" s="10" t="s">
        <v>8</v>
      </c>
      <c r="K3" s="11" t="s">
        <v>6</v>
      </c>
      <c r="L3" s="12" t="s">
        <v>130</v>
      </c>
      <c r="M3" s="12" t="s">
        <v>7</v>
      </c>
      <c r="N3" s="13" t="s">
        <v>8</v>
      </c>
      <c r="O3" s="214"/>
      <c r="P3" s="154"/>
    </row>
    <row r="4" spans="1:16" ht="14.7" customHeight="1" x14ac:dyDescent="0.3">
      <c r="A4" s="324">
        <v>212003</v>
      </c>
      <c r="B4" s="325" t="s">
        <v>9</v>
      </c>
      <c r="C4" s="326">
        <f>SUM(C28:C29)</f>
        <v>50000</v>
      </c>
      <c r="D4" s="326">
        <f>SUM(D28:D29)</f>
        <v>0</v>
      </c>
      <c r="E4" s="326">
        <f>SUM(E28:E29)</f>
        <v>0</v>
      </c>
      <c r="F4" s="327" t="e">
        <f>SUM(E4/D4*100)</f>
        <v>#DIV/0!</v>
      </c>
      <c r="G4" s="328">
        <f>SUM(G28:G29)</f>
        <v>13000</v>
      </c>
      <c r="H4" s="328">
        <f>SUM(H28:H29)</f>
        <v>0</v>
      </c>
      <c r="I4" s="328">
        <f>SUM(I28:I29)</f>
        <v>0</v>
      </c>
      <c r="J4" s="327" t="e">
        <f>SUM(I4/H4*100)</f>
        <v>#DIV/0!</v>
      </c>
      <c r="K4" s="329">
        <f t="shared" ref="K4:M4" si="0">G4+C4</f>
        <v>63000</v>
      </c>
      <c r="L4" s="330">
        <f t="shared" si="0"/>
        <v>0</v>
      </c>
      <c r="M4" s="330">
        <f t="shared" si="0"/>
        <v>0</v>
      </c>
      <c r="N4" s="327" t="e">
        <f>SUM(M4/L4*100)</f>
        <v>#DIV/0!</v>
      </c>
      <c r="O4" s="215"/>
      <c r="P4" s="216"/>
    </row>
    <row r="5" spans="1:16" ht="14.7" customHeight="1" thickBot="1" x14ac:dyDescent="0.35">
      <c r="A5" s="363">
        <v>212004</v>
      </c>
      <c r="B5" s="364" t="s">
        <v>127</v>
      </c>
      <c r="C5" s="365">
        <f>SUM(C30)</f>
        <v>0</v>
      </c>
      <c r="D5" s="365">
        <f>SUM(D30)</f>
        <v>0</v>
      </c>
      <c r="E5" s="365">
        <f>SUM(E30)</f>
        <v>0</v>
      </c>
      <c r="F5" s="366" t="e">
        <f t="shared" ref="F5:F74" si="1">SUM(E5/D5*100)</f>
        <v>#DIV/0!</v>
      </c>
      <c r="G5" s="365">
        <f>SUM(G30)</f>
        <v>0</v>
      </c>
      <c r="H5" s="365">
        <f>SUM(H30)</f>
        <v>0</v>
      </c>
      <c r="I5" s="365">
        <f>SUM(I30)</f>
        <v>0</v>
      </c>
      <c r="J5" s="366" t="e">
        <f t="shared" ref="J5:J15" si="2">SUM(I5/H5*100)</f>
        <v>#DIV/0!</v>
      </c>
      <c r="K5" s="365">
        <f>SUM(K30)</f>
        <v>0</v>
      </c>
      <c r="L5" s="365">
        <f>SUM(L30)</f>
        <v>0</v>
      </c>
      <c r="M5" s="365">
        <f>SUM(M30)</f>
        <v>0</v>
      </c>
      <c r="N5" s="366" t="e">
        <f t="shared" ref="N5:N15" si="3">SUM(M5/L5*100)</f>
        <v>#DIV/0!</v>
      </c>
      <c r="O5" s="215"/>
      <c r="P5" s="216"/>
    </row>
    <row r="6" spans="1:16" ht="14.7" customHeight="1" thickBot="1" x14ac:dyDescent="0.35">
      <c r="A6" s="320">
        <v>222003</v>
      </c>
      <c r="B6" s="321" t="s">
        <v>126</v>
      </c>
      <c r="C6" s="322">
        <f>SUM(C32)</f>
        <v>0</v>
      </c>
      <c r="D6" s="322">
        <f>SUM(D32)</f>
        <v>0</v>
      </c>
      <c r="E6" s="322">
        <f>SUM(E32)</f>
        <v>0</v>
      </c>
      <c r="F6" s="323" t="e">
        <f t="shared" si="1"/>
        <v>#DIV/0!</v>
      </c>
      <c r="G6" s="322">
        <f>SUM(G32)</f>
        <v>0</v>
      </c>
      <c r="H6" s="322">
        <f>SUM(H32)</f>
        <v>0</v>
      </c>
      <c r="I6" s="322">
        <f>SUM(I32)</f>
        <v>0</v>
      </c>
      <c r="J6" s="323" t="e">
        <f t="shared" si="2"/>
        <v>#DIV/0!</v>
      </c>
      <c r="K6" s="322">
        <f>SUM(K32)</f>
        <v>0</v>
      </c>
      <c r="L6" s="322">
        <f>SUM(L32)</f>
        <v>0</v>
      </c>
      <c r="M6" s="322">
        <f>SUM(M32)</f>
        <v>0</v>
      </c>
      <c r="N6" s="323" t="e">
        <f t="shared" si="3"/>
        <v>#DIV/0!</v>
      </c>
      <c r="O6" s="215"/>
      <c r="P6" s="216"/>
    </row>
    <row r="7" spans="1:16" ht="14.7" customHeight="1" thickBot="1" x14ac:dyDescent="0.35">
      <c r="A7" s="309">
        <v>223001</v>
      </c>
      <c r="B7" s="310" t="s">
        <v>10</v>
      </c>
      <c r="C7" s="311">
        <f>SUM(C33+C47+C49+C55)</f>
        <v>60500</v>
      </c>
      <c r="D7" s="311">
        <f>SUM(D33+D47+D49+D55)</f>
        <v>0</v>
      </c>
      <c r="E7" s="311">
        <f>SUM(E33+E47+E49+E55)</f>
        <v>0</v>
      </c>
      <c r="F7" s="312" t="e">
        <f t="shared" si="1"/>
        <v>#DIV/0!</v>
      </c>
      <c r="G7" s="311">
        <f>SUM(G33+G47+G49+G55)</f>
        <v>128000</v>
      </c>
      <c r="H7" s="311">
        <f>SUM(H33+H47+H49+H55)</f>
        <v>0</v>
      </c>
      <c r="I7" s="311">
        <f>SUM(I33+I47+I49+I55)</f>
        <v>0</v>
      </c>
      <c r="J7" s="312" t="e">
        <f t="shared" si="2"/>
        <v>#DIV/0!</v>
      </c>
      <c r="K7" s="311">
        <f>SUM(K33+K47+K49+K55)</f>
        <v>188500</v>
      </c>
      <c r="L7" s="311">
        <f>SUM(L33+L47+L49+L55)</f>
        <v>0</v>
      </c>
      <c r="M7" s="311">
        <f>SUM(M33+M47+M49+M55)</f>
        <v>0</v>
      </c>
      <c r="N7" s="312" t="e">
        <f t="shared" si="3"/>
        <v>#DIV/0!</v>
      </c>
      <c r="O7" s="215"/>
      <c r="P7" s="216"/>
    </row>
    <row r="8" spans="1:16" ht="14.7" customHeight="1" thickBot="1" x14ac:dyDescent="0.35">
      <c r="A8" s="367">
        <v>243</v>
      </c>
      <c r="B8" s="368" t="s">
        <v>12</v>
      </c>
      <c r="C8" s="369">
        <f>SUM(C68)</f>
        <v>0</v>
      </c>
      <c r="D8" s="369">
        <f>SUM(D68)</f>
        <v>0</v>
      </c>
      <c r="E8" s="369">
        <f>SUM(E68)</f>
        <v>0</v>
      </c>
      <c r="F8" s="370" t="e">
        <f t="shared" si="1"/>
        <v>#DIV/0!</v>
      </c>
      <c r="G8" s="369">
        <f>SUM(G68)</f>
        <v>0</v>
      </c>
      <c r="H8" s="369">
        <f>SUM(H68)</f>
        <v>0</v>
      </c>
      <c r="I8" s="369">
        <f>SUM(I68)</f>
        <v>0</v>
      </c>
      <c r="J8" s="370" t="e">
        <f t="shared" si="2"/>
        <v>#DIV/0!</v>
      </c>
      <c r="K8" s="369">
        <f>SUM(K68)</f>
        <v>0</v>
      </c>
      <c r="L8" s="369">
        <f>SUM(L68)</f>
        <v>0</v>
      </c>
      <c r="M8" s="369">
        <f>SUM(M68)</f>
        <v>0</v>
      </c>
      <c r="N8" s="370" t="e">
        <f t="shared" si="3"/>
        <v>#DIV/0!</v>
      </c>
      <c r="O8" s="215"/>
      <c r="P8" s="216"/>
    </row>
    <row r="9" spans="1:16" ht="14.7" customHeight="1" thickBot="1" x14ac:dyDescent="0.35">
      <c r="A9" s="393">
        <v>292</v>
      </c>
      <c r="B9" s="394" t="s">
        <v>142</v>
      </c>
      <c r="C9" s="395">
        <f>SUM(C69:C72)</f>
        <v>0</v>
      </c>
      <c r="D9" s="395">
        <f>SUM(D69:D72)</f>
        <v>0</v>
      </c>
      <c r="E9" s="395">
        <f>SUM(E69:E72)</f>
        <v>0</v>
      </c>
      <c r="F9" s="396" t="e">
        <f t="shared" si="1"/>
        <v>#DIV/0!</v>
      </c>
      <c r="G9" s="395">
        <f>SUM(G69:G72)</f>
        <v>0</v>
      </c>
      <c r="H9" s="395">
        <f>SUM(H69:H72)</f>
        <v>0</v>
      </c>
      <c r="I9" s="395">
        <f>SUM(I69:I72)</f>
        <v>0</v>
      </c>
      <c r="J9" s="396" t="e">
        <f t="shared" si="2"/>
        <v>#DIV/0!</v>
      </c>
      <c r="K9" s="395">
        <f>SUM(K69:K72)</f>
        <v>0</v>
      </c>
      <c r="L9" s="395">
        <f>SUM(L69:L72)</f>
        <v>0</v>
      </c>
      <c r="M9" s="395">
        <f>SUM(M69:M72)</f>
        <v>0</v>
      </c>
      <c r="N9" s="396" t="e">
        <f t="shared" si="3"/>
        <v>#DIV/0!</v>
      </c>
      <c r="O9" s="215"/>
      <c r="P9" s="216"/>
    </row>
    <row r="10" spans="1:16" ht="14.7" customHeight="1" thickBot="1" x14ac:dyDescent="0.3">
      <c r="A10" s="397">
        <v>311</v>
      </c>
      <c r="B10" s="398" t="s">
        <v>11</v>
      </c>
      <c r="C10" s="399"/>
      <c r="D10" s="400"/>
      <c r="E10" s="400"/>
      <c r="F10" s="401"/>
      <c r="G10" s="402"/>
      <c r="H10" s="400"/>
      <c r="I10" s="400"/>
      <c r="J10" s="401"/>
      <c r="K10" s="403">
        <f t="shared" ref="K10:K24" si="4">G10+C10</f>
        <v>0</v>
      </c>
      <c r="L10" s="404">
        <f t="shared" ref="L10:L24" si="5">H10+D10</f>
        <v>0</v>
      </c>
      <c r="M10" s="404">
        <f t="shared" ref="M10:M24" si="6">I10+E10</f>
        <v>0</v>
      </c>
      <c r="N10" s="401"/>
      <c r="O10" s="215"/>
      <c r="P10" s="216"/>
    </row>
    <row r="11" spans="1:16" ht="14.7" customHeight="1" thickBot="1" x14ac:dyDescent="0.35">
      <c r="A11" s="378">
        <v>312001</v>
      </c>
      <c r="B11" s="379" t="s">
        <v>125</v>
      </c>
      <c r="C11" s="380"/>
      <c r="D11" s="381"/>
      <c r="E11" s="381"/>
      <c r="F11" s="382" t="e">
        <f t="shared" si="1"/>
        <v>#DIV/0!</v>
      </c>
      <c r="G11" s="383"/>
      <c r="H11" s="381"/>
      <c r="I11" s="381"/>
      <c r="J11" s="382" t="e">
        <f t="shared" si="2"/>
        <v>#DIV/0!</v>
      </c>
      <c r="K11" s="384">
        <f t="shared" si="4"/>
        <v>0</v>
      </c>
      <c r="L11" s="385">
        <f t="shared" si="5"/>
        <v>0</v>
      </c>
      <c r="M11" s="385">
        <f t="shared" si="6"/>
        <v>0</v>
      </c>
      <c r="N11" s="382" t="e">
        <f t="shared" si="3"/>
        <v>#DIV/0!</v>
      </c>
      <c r="O11" s="215"/>
      <c r="P11" s="216"/>
    </row>
    <row r="12" spans="1:16" ht="14.7" customHeight="1" thickBot="1" x14ac:dyDescent="0.35">
      <c r="A12" s="304">
        <v>312007</v>
      </c>
      <c r="B12" s="276" t="s">
        <v>135</v>
      </c>
      <c r="C12" s="305">
        <v>353400</v>
      </c>
      <c r="D12" s="306"/>
      <c r="E12" s="306"/>
      <c r="F12" s="307" t="e">
        <f t="shared" ref="F12" si="7">SUM(E12/D12*100)</f>
        <v>#DIV/0!</v>
      </c>
      <c r="G12" s="308">
        <v>268000</v>
      </c>
      <c r="H12" s="306"/>
      <c r="I12" s="306"/>
      <c r="J12" s="307" t="e">
        <f t="shared" ref="J12" si="8">SUM(I12/H12*100)</f>
        <v>#DIV/0!</v>
      </c>
      <c r="K12" s="305">
        <f t="shared" ref="K12" si="9">G12+C12</f>
        <v>621400</v>
      </c>
      <c r="L12" s="306">
        <f t="shared" ref="L12" si="10">H12+D12</f>
        <v>0</v>
      </c>
      <c r="M12" s="306">
        <f t="shared" ref="M12" si="11">I12+E12</f>
        <v>0</v>
      </c>
      <c r="N12" s="307" t="e">
        <f t="shared" ref="N12" si="12">SUM(M12/L12*100)</f>
        <v>#DIV/0!</v>
      </c>
      <c r="O12" s="215"/>
      <c r="P12" s="216"/>
    </row>
    <row r="13" spans="1:16" ht="14.7" customHeight="1" thickBot="1" x14ac:dyDescent="0.35">
      <c r="A13" s="304">
        <v>312007</v>
      </c>
      <c r="B13" s="276" t="s">
        <v>136</v>
      </c>
      <c r="C13" s="305">
        <f>SUM(C14:C16)</f>
        <v>3500</v>
      </c>
      <c r="D13" s="305">
        <f>SUM(D15:D16)</f>
        <v>0</v>
      </c>
      <c r="E13" s="305">
        <f>SUM(E15:E16)</f>
        <v>0</v>
      </c>
      <c r="F13" s="307" t="e">
        <f t="shared" si="1"/>
        <v>#DIV/0!</v>
      </c>
      <c r="G13" s="305">
        <f>SUM(G15:G16)</f>
        <v>0</v>
      </c>
      <c r="H13" s="305">
        <f>SUM(H15:H16)</f>
        <v>0</v>
      </c>
      <c r="I13" s="305">
        <f>SUM(I15:I16)</f>
        <v>0</v>
      </c>
      <c r="J13" s="307" t="e">
        <f t="shared" si="2"/>
        <v>#DIV/0!</v>
      </c>
      <c r="K13" s="305">
        <f t="shared" si="4"/>
        <v>3500</v>
      </c>
      <c r="L13" s="306">
        <f t="shared" si="5"/>
        <v>0</v>
      </c>
      <c r="M13" s="306">
        <f t="shared" si="6"/>
        <v>0</v>
      </c>
      <c r="N13" s="307" t="e">
        <f t="shared" si="3"/>
        <v>#DIV/0!</v>
      </c>
      <c r="O13" s="215"/>
      <c r="P13" s="216"/>
    </row>
    <row r="14" spans="1:16" ht="14.7" customHeight="1" x14ac:dyDescent="0.25">
      <c r="A14" s="166"/>
      <c r="B14" s="167" t="s">
        <v>185</v>
      </c>
      <c r="C14" s="275">
        <v>3500</v>
      </c>
      <c r="D14" s="168"/>
      <c r="E14" s="168"/>
      <c r="F14" s="220" t="e">
        <f t="shared" ref="F14" si="13">SUM(E14/D14*100)</f>
        <v>#DIV/0!</v>
      </c>
      <c r="G14" s="169"/>
      <c r="H14" s="169"/>
      <c r="I14" s="169"/>
      <c r="J14" s="220" t="e">
        <f t="shared" ref="J14" si="14">SUM(I14/H14*100)</f>
        <v>#DIV/0!</v>
      </c>
      <c r="K14" s="170">
        <f t="shared" ref="K14" si="15">G14+C14</f>
        <v>3500</v>
      </c>
      <c r="L14" s="171">
        <f t="shared" ref="L14" si="16">H14+D14</f>
        <v>0</v>
      </c>
      <c r="M14" s="171">
        <f t="shared" ref="M14" si="17">I14+E14</f>
        <v>0</v>
      </c>
      <c r="N14" s="220" t="e">
        <f t="shared" ref="N14" si="18">SUM(M14/L14*100)</f>
        <v>#DIV/0!</v>
      </c>
      <c r="O14" s="215"/>
      <c r="P14" s="216"/>
    </row>
    <row r="15" spans="1:16" ht="14.7" customHeight="1" x14ac:dyDescent="0.3">
      <c r="A15" s="166"/>
      <c r="B15" s="167"/>
      <c r="C15" s="275"/>
      <c r="D15" s="168"/>
      <c r="E15" s="168"/>
      <c r="F15" s="220" t="e">
        <f t="shared" si="1"/>
        <v>#DIV/0!</v>
      </c>
      <c r="G15" s="169"/>
      <c r="H15" s="169"/>
      <c r="I15" s="169"/>
      <c r="J15" s="220" t="e">
        <f t="shared" si="2"/>
        <v>#DIV/0!</v>
      </c>
      <c r="K15" s="170">
        <f t="shared" si="4"/>
        <v>0</v>
      </c>
      <c r="L15" s="171">
        <f t="shared" si="5"/>
        <v>0</v>
      </c>
      <c r="M15" s="171">
        <f t="shared" si="6"/>
        <v>0</v>
      </c>
      <c r="N15" s="220" t="e">
        <f t="shared" si="3"/>
        <v>#DIV/0!</v>
      </c>
      <c r="O15" s="215"/>
      <c r="P15" s="216"/>
    </row>
    <row r="16" spans="1:16" ht="14.7" customHeight="1" thickBot="1" x14ac:dyDescent="0.35">
      <c r="A16" s="277"/>
      <c r="B16" s="278"/>
      <c r="C16" s="279"/>
      <c r="D16" s="280"/>
      <c r="E16" s="280"/>
      <c r="F16" s="281" t="e">
        <f t="shared" ref="F16" si="19">SUM(E16/D16*100)</f>
        <v>#DIV/0!</v>
      </c>
      <c r="G16" s="282"/>
      <c r="H16" s="280"/>
      <c r="I16" s="280"/>
      <c r="J16" s="281" t="e">
        <f t="shared" ref="J16" si="20">SUM(I16/H16*100)</f>
        <v>#DIV/0!</v>
      </c>
      <c r="K16" s="283">
        <f t="shared" ref="K16" si="21">G16+C16</f>
        <v>0</v>
      </c>
      <c r="L16" s="284">
        <f t="shared" ref="L16" si="22">H16+D16</f>
        <v>0</v>
      </c>
      <c r="M16" s="284">
        <f t="shared" ref="M16" si="23">I16+E16</f>
        <v>0</v>
      </c>
      <c r="N16" s="281" t="e">
        <f t="shared" ref="N16" si="24">SUM(M16/L16*100)</f>
        <v>#DIV/0!</v>
      </c>
      <c r="O16" s="215"/>
      <c r="P16" s="216"/>
    </row>
    <row r="17" spans="1:18" ht="14.7" customHeight="1" thickBot="1" x14ac:dyDescent="0.35">
      <c r="A17" s="405">
        <v>321</v>
      </c>
      <c r="B17" s="406" t="s">
        <v>98</v>
      </c>
      <c r="C17" s="407"/>
      <c r="D17" s="408"/>
      <c r="E17" s="408"/>
      <c r="F17" s="409" t="e">
        <f t="shared" si="1"/>
        <v>#DIV/0!</v>
      </c>
      <c r="G17" s="410"/>
      <c r="H17" s="408"/>
      <c r="I17" s="408"/>
      <c r="J17" s="411"/>
      <c r="K17" s="412">
        <f t="shared" si="4"/>
        <v>0</v>
      </c>
      <c r="L17" s="413">
        <f t="shared" si="5"/>
        <v>0</v>
      </c>
      <c r="M17" s="413">
        <f t="shared" si="6"/>
        <v>0</v>
      </c>
      <c r="N17" s="414" t="e">
        <f t="shared" ref="N17:N74" si="25">SUM(M17/L17*100)</f>
        <v>#DIV/0!</v>
      </c>
      <c r="O17" s="215"/>
      <c r="P17" s="216"/>
    </row>
    <row r="18" spans="1:18" ht="14.7" customHeight="1" thickBot="1" x14ac:dyDescent="0.35">
      <c r="A18" s="285">
        <v>322001</v>
      </c>
      <c r="B18" s="286" t="s">
        <v>128</v>
      </c>
      <c r="C18" s="287"/>
      <c r="D18" s="288"/>
      <c r="E18" s="289"/>
      <c r="F18" s="290" t="e">
        <f t="shared" si="1"/>
        <v>#DIV/0!</v>
      </c>
      <c r="G18" s="289"/>
      <c r="H18" s="289"/>
      <c r="I18" s="289"/>
      <c r="J18" s="291"/>
      <c r="K18" s="292">
        <f t="shared" si="4"/>
        <v>0</v>
      </c>
      <c r="L18" s="293">
        <f t="shared" si="5"/>
        <v>0</v>
      </c>
      <c r="M18" s="293">
        <f t="shared" si="6"/>
        <v>0</v>
      </c>
      <c r="N18" s="294" t="e">
        <f t="shared" si="25"/>
        <v>#DIV/0!</v>
      </c>
      <c r="O18" s="215"/>
      <c r="P18" s="216"/>
    </row>
    <row r="19" spans="1:18" ht="14.7" customHeight="1" thickBot="1" x14ac:dyDescent="0.35">
      <c r="A19" s="295">
        <v>322005</v>
      </c>
      <c r="B19" s="296" t="s">
        <v>137</v>
      </c>
      <c r="C19" s="297">
        <f>SUM(C20:C24)</f>
        <v>0</v>
      </c>
      <c r="D19" s="298"/>
      <c r="E19" s="299"/>
      <c r="F19" s="300" t="e">
        <f t="shared" si="1"/>
        <v>#DIV/0!</v>
      </c>
      <c r="G19" s="297">
        <f>SUM(G20:G24)</f>
        <v>37000</v>
      </c>
      <c r="H19" s="299"/>
      <c r="I19" s="299"/>
      <c r="J19" s="301" t="e">
        <f t="shared" ref="J19" si="26">SUM(I19/H19*100)</f>
        <v>#DIV/0!</v>
      </c>
      <c r="K19" s="302">
        <f t="shared" si="4"/>
        <v>37000</v>
      </c>
      <c r="L19" s="298">
        <f t="shared" si="5"/>
        <v>0</v>
      </c>
      <c r="M19" s="298">
        <f t="shared" si="6"/>
        <v>0</v>
      </c>
      <c r="N19" s="303" t="e">
        <f t="shared" si="25"/>
        <v>#DIV/0!</v>
      </c>
      <c r="O19" s="215"/>
      <c r="P19" s="216"/>
    </row>
    <row r="20" spans="1:18" ht="14.7" customHeight="1" x14ac:dyDescent="0.3">
      <c r="A20" s="172"/>
      <c r="B20" s="173"/>
      <c r="C20" s="174"/>
      <c r="D20" s="175"/>
      <c r="E20" s="176"/>
      <c r="F20" s="221" t="e">
        <f t="shared" ref="F20" si="27">SUM(E20/D20*100)</f>
        <v>#DIV/0!</v>
      </c>
      <c r="G20" s="176"/>
      <c r="H20" s="176"/>
      <c r="I20" s="176"/>
      <c r="J20" s="234" t="e">
        <f t="shared" ref="J20" si="28">SUM(I20/H20*100)</f>
        <v>#DIV/0!</v>
      </c>
      <c r="K20" s="177">
        <f t="shared" ref="K20" si="29">G20+C20</f>
        <v>0</v>
      </c>
      <c r="L20" s="178">
        <f t="shared" ref="L20" si="30">H20+D20</f>
        <v>0</v>
      </c>
      <c r="M20" s="178">
        <f t="shared" ref="M20" si="31">I20+E20</f>
        <v>0</v>
      </c>
      <c r="N20" s="238" t="e">
        <f t="shared" ref="N20" si="32">SUM(M20/L20*100)</f>
        <v>#DIV/0!</v>
      </c>
      <c r="O20" s="215"/>
      <c r="P20" s="216"/>
    </row>
    <row r="21" spans="1:18" ht="14.7" customHeight="1" x14ac:dyDescent="0.3">
      <c r="A21" s="179"/>
      <c r="B21" s="180" t="s">
        <v>186</v>
      </c>
      <c r="C21" s="181"/>
      <c r="D21" s="182"/>
      <c r="E21" s="183"/>
      <c r="F21" s="222" t="e">
        <f t="shared" ref="F21:F22" si="33">SUM(E21/D21*100)</f>
        <v>#DIV/0!</v>
      </c>
      <c r="G21" s="183">
        <v>12000</v>
      </c>
      <c r="H21" s="183"/>
      <c r="I21" s="183"/>
      <c r="J21" s="235" t="e">
        <f t="shared" ref="J21:J22" si="34">SUM(I21/H21*100)</f>
        <v>#DIV/0!</v>
      </c>
      <c r="K21" s="184">
        <f t="shared" ref="K21:K22" si="35">G21+C21</f>
        <v>12000</v>
      </c>
      <c r="L21" s="185">
        <f t="shared" ref="L21:L22" si="36">H21+D21</f>
        <v>0</v>
      </c>
      <c r="M21" s="185"/>
      <c r="N21" s="239"/>
      <c r="O21" s="215"/>
      <c r="P21" s="216"/>
    </row>
    <row r="22" spans="1:18" ht="14.7" customHeight="1" x14ac:dyDescent="0.3">
      <c r="A22" s="179"/>
      <c r="B22" s="180" t="s">
        <v>187</v>
      </c>
      <c r="C22" s="181"/>
      <c r="D22" s="182"/>
      <c r="E22" s="183"/>
      <c r="F22" s="222" t="e">
        <f t="shared" si="33"/>
        <v>#DIV/0!</v>
      </c>
      <c r="G22" s="183">
        <v>25000</v>
      </c>
      <c r="H22" s="183"/>
      <c r="I22" s="183"/>
      <c r="J22" s="235" t="e">
        <f t="shared" si="34"/>
        <v>#DIV/0!</v>
      </c>
      <c r="K22" s="184">
        <f t="shared" si="35"/>
        <v>25000</v>
      </c>
      <c r="L22" s="185">
        <f t="shared" si="36"/>
        <v>0</v>
      </c>
      <c r="M22" s="185">
        <f t="shared" ref="M22" si="37">I22+E22</f>
        <v>0</v>
      </c>
      <c r="N22" s="239" t="e">
        <f t="shared" ref="N22" si="38">SUM(M22/L22*100)</f>
        <v>#DIV/0!</v>
      </c>
      <c r="O22" s="215"/>
      <c r="P22" s="216"/>
    </row>
    <row r="23" spans="1:18" ht="14.7" customHeight="1" x14ac:dyDescent="0.3">
      <c r="A23" s="179"/>
      <c r="B23" s="180"/>
      <c r="C23" s="181"/>
      <c r="D23" s="182"/>
      <c r="E23" s="183"/>
      <c r="F23" s="222" t="e">
        <f t="shared" ref="F23" si="39">SUM(E23/D23*100)</f>
        <v>#DIV/0!</v>
      </c>
      <c r="G23" s="183"/>
      <c r="H23" s="183"/>
      <c r="I23" s="183"/>
      <c r="J23" s="235" t="e">
        <f t="shared" ref="J23" si="40">SUM(I23/H23*100)</f>
        <v>#DIV/0!</v>
      </c>
      <c r="K23" s="184">
        <f t="shared" ref="K23" si="41">G23+C23</f>
        <v>0</v>
      </c>
      <c r="L23" s="185">
        <f t="shared" ref="L23" si="42">H23+D23</f>
        <v>0</v>
      </c>
      <c r="M23" s="185">
        <f t="shared" ref="M23" si="43">I23+E23</f>
        <v>0</v>
      </c>
      <c r="N23" s="239" t="e">
        <f t="shared" ref="N23" si="44">SUM(M23/L23*100)</f>
        <v>#DIV/0!</v>
      </c>
      <c r="O23" s="215"/>
      <c r="P23" s="216"/>
    </row>
    <row r="24" spans="1:18" ht="14.7" customHeight="1" x14ac:dyDescent="0.3">
      <c r="A24" s="179"/>
      <c r="B24" s="180"/>
      <c r="C24" s="181"/>
      <c r="D24" s="435"/>
      <c r="E24" s="183"/>
      <c r="F24" s="222" t="e">
        <f t="shared" si="1"/>
        <v>#DIV/0!</v>
      </c>
      <c r="G24" s="183"/>
      <c r="H24" s="443"/>
      <c r="I24" s="183"/>
      <c r="J24" s="235" t="e">
        <f t="shared" ref="J24:J46" si="45">SUM(I24/H24*100)</f>
        <v>#DIV/0!</v>
      </c>
      <c r="K24" s="445">
        <f t="shared" si="4"/>
        <v>0</v>
      </c>
      <c r="L24" s="452">
        <f t="shared" si="5"/>
        <v>0</v>
      </c>
      <c r="M24" s="448">
        <f t="shared" si="6"/>
        <v>0</v>
      </c>
      <c r="N24" s="239" t="e">
        <f t="shared" si="25"/>
        <v>#DIV/0!</v>
      </c>
      <c r="O24" s="215"/>
      <c r="P24" s="216"/>
    </row>
    <row r="25" spans="1:18" ht="25.5" customHeight="1" x14ac:dyDescent="0.3">
      <c r="A25" s="119" t="s">
        <v>13</v>
      </c>
      <c r="B25" s="126" t="s">
        <v>14</v>
      </c>
      <c r="C25" s="429">
        <f>SUM(C4+C5+C6+C7+C8+C9+C10+C11+C12+C13+C17+C18+C19)</f>
        <v>467400</v>
      </c>
      <c r="D25" s="437">
        <f>SUM(D4+D5+D6+D7+D8+D9+D10+D11+D12+D13+D17+D18+D19)</f>
        <v>0</v>
      </c>
      <c r="E25" s="433">
        <f>SUM(E4+E5+E6+E7+E8+E9+E10+E11+E12+E13+E17+E18+E19)</f>
        <v>0</v>
      </c>
      <c r="F25" s="223" t="e">
        <f t="shared" si="1"/>
        <v>#DIV/0!</v>
      </c>
      <c r="G25" s="429">
        <f>SUM(G4+G5+G6+G7+G8+G9+G10+G11+G12+G13+G17+G18+G19)</f>
        <v>446000</v>
      </c>
      <c r="H25" s="437">
        <f>SUM(H4+H5+H6+H7+H8+H9+H10+H11+H12+H13+H17+H18+H19)</f>
        <v>0</v>
      </c>
      <c r="I25" s="433">
        <f>SUM(I4+I5+I6+I7+I8+I9+I10+I11+I12+I13+I17+I18+I19)</f>
        <v>0</v>
      </c>
      <c r="J25" s="236" t="e">
        <f t="shared" si="45"/>
        <v>#DIV/0!</v>
      </c>
      <c r="K25" s="429">
        <f>SUM(K4+K5+K6+K7+K8+K9+K10+K11+K12+K13+K17+K18+K19)</f>
        <v>913400</v>
      </c>
      <c r="L25" s="437">
        <f>SUM(L4+L5+L6+L7+L8+L9+L10+L11+L12+L13+L17+L18+L19)</f>
        <v>0</v>
      </c>
      <c r="M25" s="433">
        <f>SUM(M4+M5+M6+M7+M8+M9+M10+M11+M12+M13+M17+M18+M19)</f>
        <v>0</v>
      </c>
      <c r="N25" s="240" t="e">
        <f t="shared" si="25"/>
        <v>#DIV/0!</v>
      </c>
      <c r="O25" s="215"/>
      <c r="P25" s="216"/>
      <c r="R25" s="21"/>
    </row>
    <row r="26" spans="1:18" ht="14.7" customHeight="1" x14ac:dyDescent="0.3">
      <c r="A26" s="25"/>
      <c r="B26" s="26" t="s">
        <v>15</v>
      </c>
      <c r="C26" s="430">
        <f>SUM(C27+C30+C32+C33+C47+C49+C55+C68+C69+C70+C71+C72)</f>
        <v>110500</v>
      </c>
      <c r="D26" s="438">
        <f>SUM(D27+D30+D32+D33+D47+D49+D55+D68+D69+D70+D71+D72)</f>
        <v>0</v>
      </c>
      <c r="E26" s="434">
        <f>SUM(E27+E30+E32+E33+E47+E49+E55+E68+E69+E70+E71+E72)</f>
        <v>0</v>
      </c>
      <c r="F26" s="224" t="e">
        <f t="shared" si="1"/>
        <v>#DIV/0!</v>
      </c>
      <c r="G26" s="430">
        <f>SUM(G27+G30+G32+G33+G47+G49+G55+G68+G69+G70+G71+G72)</f>
        <v>141000</v>
      </c>
      <c r="H26" s="438">
        <f>SUM(H27+H30+H32+H33+H47+H49+H55+H68+H69+H70+H71+H72)</f>
        <v>0</v>
      </c>
      <c r="I26" s="434">
        <f>SUM(I27+I30+I32+I33+I47+I49+I55+I68+I69+I70+I71+I72)</f>
        <v>6759.73</v>
      </c>
      <c r="J26" s="237" t="e">
        <f t="shared" si="45"/>
        <v>#DIV/0!</v>
      </c>
      <c r="K26" s="430">
        <f>SUM(K27+K30+K32+K33+K47+K49+K55+K68+K69+K70+K71+K72)</f>
        <v>251500</v>
      </c>
      <c r="L26" s="438">
        <f>SUM(L27+L30+L32+L33+L47+L49+L55+L68+L69+L70+L71+L72)</f>
        <v>0</v>
      </c>
      <c r="M26" s="434">
        <f>SUM(M27+M30+M32+M33+M47+M49+M55+M68+M69+M70+M71+M72)</f>
        <v>0</v>
      </c>
      <c r="N26" s="241" t="e">
        <f t="shared" si="25"/>
        <v>#DIV/0!</v>
      </c>
      <c r="O26" s="215"/>
      <c r="P26" s="216"/>
      <c r="R26" s="21"/>
    </row>
    <row r="27" spans="1:18" s="14" customFormat="1" ht="14.7" customHeight="1" x14ac:dyDescent="0.3">
      <c r="A27" s="331">
        <v>212003</v>
      </c>
      <c r="B27" s="332" t="s">
        <v>16</v>
      </c>
      <c r="C27" s="431">
        <f>SUM(C28:C29)</f>
        <v>50000</v>
      </c>
      <c r="D27" s="439">
        <f>SUM(D28:D29)</f>
        <v>0</v>
      </c>
      <c r="E27" s="334">
        <f>SUM(E28:E29)</f>
        <v>0</v>
      </c>
      <c r="F27" s="333" t="e">
        <f t="shared" si="1"/>
        <v>#DIV/0!</v>
      </c>
      <c r="G27" s="441">
        <f>SUM(G28:G29)</f>
        <v>13000</v>
      </c>
      <c r="H27" s="439">
        <f>SUM(H28:H29)</f>
        <v>0</v>
      </c>
      <c r="I27" s="334">
        <v>6759.73</v>
      </c>
      <c r="J27" s="335" t="e">
        <f t="shared" si="45"/>
        <v>#DIV/0!</v>
      </c>
      <c r="K27" s="446">
        <f>SUM(K28:K29)</f>
        <v>63000</v>
      </c>
      <c r="L27" s="453">
        <f>SUM(L28:L29)</f>
        <v>0</v>
      </c>
      <c r="M27" s="449">
        <f>SUM(M28:M29)</f>
        <v>0</v>
      </c>
      <c r="N27" s="336" t="e">
        <f t="shared" si="25"/>
        <v>#DIV/0!</v>
      </c>
      <c r="O27" s="21"/>
      <c r="P27" s="34"/>
    </row>
    <row r="28" spans="1:18" s="14" customFormat="1" ht="14.7" customHeight="1" x14ac:dyDescent="0.3">
      <c r="A28" s="337"/>
      <c r="B28" s="338" t="s">
        <v>17</v>
      </c>
      <c r="C28" s="432">
        <v>31000</v>
      </c>
      <c r="D28" s="440"/>
      <c r="E28" s="342"/>
      <c r="F28" s="341" t="e">
        <f t="shared" si="1"/>
        <v>#DIV/0!</v>
      </c>
      <c r="G28" s="442">
        <v>4000</v>
      </c>
      <c r="H28" s="440"/>
      <c r="I28" s="342"/>
      <c r="J28" s="343" t="e">
        <f t="shared" si="45"/>
        <v>#DIV/0!</v>
      </c>
      <c r="K28" s="447">
        <f t="shared" ref="K28:M32" si="46">G28+C28</f>
        <v>35000</v>
      </c>
      <c r="L28" s="454">
        <f t="shared" si="46"/>
        <v>0</v>
      </c>
      <c r="M28" s="450">
        <f t="shared" si="46"/>
        <v>0</v>
      </c>
      <c r="N28" s="346" t="e">
        <f t="shared" si="25"/>
        <v>#DIV/0!</v>
      </c>
      <c r="O28" s="21"/>
    </row>
    <row r="29" spans="1:18" s="14" customFormat="1" ht="14.7" customHeight="1" x14ac:dyDescent="0.3">
      <c r="A29" s="337"/>
      <c r="B29" s="338" t="s">
        <v>18</v>
      </c>
      <c r="C29" s="339">
        <v>19000</v>
      </c>
      <c r="D29" s="436"/>
      <c r="E29" s="340"/>
      <c r="F29" s="341" t="e">
        <f t="shared" si="1"/>
        <v>#DIV/0!</v>
      </c>
      <c r="G29" s="442">
        <v>9000</v>
      </c>
      <c r="H29" s="440"/>
      <c r="I29" s="342"/>
      <c r="J29" s="343" t="e">
        <f t="shared" si="45"/>
        <v>#DIV/0!</v>
      </c>
      <c r="K29" s="344">
        <f t="shared" si="46"/>
        <v>28000</v>
      </c>
      <c r="L29" s="451">
        <f t="shared" si="46"/>
        <v>0</v>
      </c>
      <c r="M29" s="345">
        <f t="shared" si="46"/>
        <v>0</v>
      </c>
      <c r="N29" s="346" t="e">
        <f t="shared" si="25"/>
        <v>#DIV/0!</v>
      </c>
      <c r="O29" s="21"/>
      <c r="P29" s="34" t="e">
        <f>SUM(C27+C33+#REF!+C47+C49+#REF!+C55+C68)</f>
        <v>#REF!</v>
      </c>
    </row>
    <row r="30" spans="1:18" ht="14.7" customHeight="1" x14ac:dyDescent="0.3">
      <c r="A30" s="347">
        <v>212004</v>
      </c>
      <c r="B30" s="348" t="s">
        <v>27</v>
      </c>
      <c r="C30" s="349">
        <f>SUM(C31)</f>
        <v>0</v>
      </c>
      <c r="D30" s="350">
        <f>SUM(D31)</f>
        <v>0</v>
      </c>
      <c r="E30" s="350">
        <f>SUM(E31)</f>
        <v>0</v>
      </c>
      <c r="F30" s="351" t="e">
        <f t="shared" ref="F30:F32" si="47">SUM(E30/D30*100)</f>
        <v>#DIV/0!</v>
      </c>
      <c r="G30" s="352">
        <f>SUM(G31)</f>
        <v>0</v>
      </c>
      <c r="H30" s="444">
        <f>SUM(H31)</f>
        <v>0</v>
      </c>
      <c r="I30" s="350">
        <f>SUM(I31)</f>
        <v>0</v>
      </c>
      <c r="J30" s="351" t="e">
        <f t="shared" si="45"/>
        <v>#DIV/0!</v>
      </c>
      <c r="K30" s="349">
        <f>SUM(K31)</f>
        <v>0</v>
      </c>
      <c r="L30" s="350">
        <f>SUM(L31)</f>
        <v>0</v>
      </c>
      <c r="M30" s="350">
        <f>SUM(M31)</f>
        <v>0</v>
      </c>
      <c r="N30" s="353" t="e">
        <f t="shared" ref="N30:N31" si="48">SUM(M30/L30*100)</f>
        <v>#DIV/0!</v>
      </c>
      <c r="O30" s="21"/>
    </row>
    <row r="31" spans="1:18" ht="14.7" customHeight="1" x14ac:dyDescent="0.3">
      <c r="A31" s="354"/>
      <c r="B31" s="355" t="s">
        <v>28</v>
      </c>
      <c r="C31" s="356"/>
      <c r="D31" s="357"/>
      <c r="E31" s="357"/>
      <c r="F31" s="358" t="e">
        <f t="shared" si="47"/>
        <v>#DIV/0!</v>
      </c>
      <c r="G31" s="359"/>
      <c r="H31" s="357"/>
      <c r="I31" s="357"/>
      <c r="J31" s="358" t="e">
        <f t="shared" si="45"/>
        <v>#DIV/0!</v>
      </c>
      <c r="K31" s="360">
        <f>G31+C31</f>
        <v>0</v>
      </c>
      <c r="L31" s="361">
        <f>H31+D31</f>
        <v>0</v>
      </c>
      <c r="M31" s="361">
        <f>I31+E31</f>
        <v>0</v>
      </c>
      <c r="N31" s="362" t="e">
        <f t="shared" si="48"/>
        <v>#DIV/0!</v>
      </c>
      <c r="O31" s="21"/>
    </row>
    <row r="32" spans="1:18" ht="14.7" customHeight="1" x14ac:dyDescent="0.3">
      <c r="A32" s="313">
        <v>222003</v>
      </c>
      <c r="B32" s="314" t="s">
        <v>129</v>
      </c>
      <c r="C32" s="315">
        <v>0</v>
      </c>
      <c r="D32" s="316">
        <v>0</v>
      </c>
      <c r="E32" s="316">
        <v>0</v>
      </c>
      <c r="F32" s="317" t="e">
        <f t="shared" si="47"/>
        <v>#DIV/0!</v>
      </c>
      <c r="G32" s="318">
        <v>0</v>
      </c>
      <c r="H32" s="316">
        <v>0</v>
      </c>
      <c r="I32" s="316">
        <v>0</v>
      </c>
      <c r="J32" s="317" t="e">
        <f t="shared" si="45"/>
        <v>#DIV/0!</v>
      </c>
      <c r="K32" s="316">
        <f t="shared" si="46"/>
        <v>0</v>
      </c>
      <c r="L32" s="316">
        <f t="shared" si="46"/>
        <v>0</v>
      </c>
      <c r="M32" s="316">
        <f t="shared" si="46"/>
        <v>0</v>
      </c>
      <c r="N32" s="319" t="e">
        <f t="shared" ref="N32" si="49">SUM(M32/L32*100)</f>
        <v>#DIV/0!</v>
      </c>
      <c r="O32" s="21"/>
    </row>
    <row r="33" spans="1:15" ht="14.7" customHeight="1" x14ac:dyDescent="0.3">
      <c r="A33" s="27">
        <v>223001</v>
      </c>
      <c r="B33" s="28" t="s">
        <v>19</v>
      </c>
      <c r="C33" s="31">
        <f>SUM(C34:C46)</f>
        <v>47200</v>
      </c>
      <c r="D33" s="31">
        <f>SUM(D34:D46)</f>
        <v>0</v>
      </c>
      <c r="E33" s="31">
        <f>SUM(E34:E46)</f>
        <v>0</v>
      </c>
      <c r="F33" s="225" t="e">
        <f t="shared" si="1"/>
        <v>#DIV/0!</v>
      </c>
      <c r="G33" s="31">
        <f>SUM(G34:G46)</f>
        <v>128000</v>
      </c>
      <c r="H33" s="31">
        <f>SUM(H34:H46)</f>
        <v>0</v>
      </c>
      <c r="I33" s="31">
        <f>SUM(I34:I46)</f>
        <v>0</v>
      </c>
      <c r="J33" s="225" t="e">
        <f t="shared" si="45"/>
        <v>#DIV/0!</v>
      </c>
      <c r="K33" s="31">
        <f>SUM(K34:K46)</f>
        <v>175200</v>
      </c>
      <c r="L33" s="31">
        <f>SUM(L34:L46)</f>
        <v>0</v>
      </c>
      <c r="M33" s="31">
        <f>SUM(M34:M46)</f>
        <v>0</v>
      </c>
      <c r="N33" s="242" t="e">
        <f t="shared" si="25"/>
        <v>#DIV/0!</v>
      </c>
      <c r="O33" s="21"/>
    </row>
    <row r="34" spans="1:15" ht="14.7" customHeight="1" x14ac:dyDescent="0.25">
      <c r="A34" s="192"/>
      <c r="B34" s="186" t="s">
        <v>20</v>
      </c>
      <c r="C34" s="187">
        <v>36000</v>
      </c>
      <c r="D34" s="188"/>
      <c r="E34" s="188"/>
      <c r="F34" s="226" t="e">
        <f t="shared" si="1"/>
        <v>#DIV/0!</v>
      </c>
      <c r="G34" s="189"/>
      <c r="H34" s="188"/>
      <c r="I34" s="188"/>
      <c r="J34" s="226" t="e">
        <f t="shared" si="45"/>
        <v>#DIV/0!</v>
      </c>
      <c r="K34" s="190">
        <f t="shared" ref="K34:M44" si="50">G34+C34</f>
        <v>36000</v>
      </c>
      <c r="L34" s="191">
        <f t="shared" si="50"/>
        <v>0</v>
      </c>
      <c r="M34" s="191">
        <f t="shared" si="50"/>
        <v>0</v>
      </c>
      <c r="N34" s="243" t="e">
        <f t="shared" si="25"/>
        <v>#DIV/0!</v>
      </c>
      <c r="O34" s="21"/>
    </row>
    <row r="35" spans="1:15" ht="14.7" customHeight="1" x14ac:dyDescent="0.3">
      <c r="A35" s="192"/>
      <c r="B35" s="186" t="s">
        <v>166</v>
      </c>
      <c r="C35" s="187">
        <v>100</v>
      </c>
      <c r="D35" s="188"/>
      <c r="E35" s="188"/>
      <c r="F35" s="226" t="e">
        <f t="shared" ref="F35" si="51">SUM(E35/D35*100)</f>
        <v>#DIV/0!</v>
      </c>
      <c r="G35" s="189"/>
      <c r="H35" s="188"/>
      <c r="I35" s="188"/>
      <c r="J35" s="226" t="e">
        <f t="shared" ref="J35" si="52">SUM(I35/H35*100)</f>
        <v>#DIV/0!</v>
      </c>
      <c r="K35" s="190">
        <f t="shared" ref="K35" si="53">G35+C35</f>
        <v>100</v>
      </c>
      <c r="L35" s="191">
        <f t="shared" ref="L35" si="54">H35+D35</f>
        <v>0</v>
      </c>
      <c r="M35" s="191">
        <f t="shared" ref="M35" si="55">I35+E35</f>
        <v>0</v>
      </c>
      <c r="N35" s="243" t="e">
        <f t="shared" ref="N35" si="56">SUM(M35/L35*100)</f>
        <v>#DIV/0!</v>
      </c>
      <c r="O35" s="21"/>
    </row>
    <row r="36" spans="1:15" ht="14.7" customHeight="1" x14ac:dyDescent="0.3">
      <c r="A36" s="192"/>
      <c r="B36" s="186" t="s">
        <v>167</v>
      </c>
      <c r="C36" s="187">
        <v>100</v>
      </c>
      <c r="D36" s="188"/>
      <c r="E36" s="188"/>
      <c r="F36" s="226" t="e">
        <f t="shared" si="1"/>
        <v>#DIV/0!</v>
      </c>
      <c r="G36" s="189"/>
      <c r="H36" s="188"/>
      <c r="I36" s="188"/>
      <c r="J36" s="226" t="e">
        <f t="shared" si="45"/>
        <v>#DIV/0!</v>
      </c>
      <c r="K36" s="190">
        <f t="shared" si="50"/>
        <v>100</v>
      </c>
      <c r="L36" s="191">
        <f t="shared" si="50"/>
        <v>0</v>
      </c>
      <c r="M36" s="191">
        <f t="shared" si="50"/>
        <v>0</v>
      </c>
      <c r="N36" s="243" t="e">
        <f t="shared" si="25"/>
        <v>#DIV/0!</v>
      </c>
      <c r="O36" s="21"/>
    </row>
    <row r="37" spans="1:15" ht="14.7" customHeight="1" x14ac:dyDescent="0.3">
      <c r="A37" s="192"/>
      <c r="B37" s="186" t="s">
        <v>132</v>
      </c>
      <c r="C37" s="188">
        <v>1500</v>
      </c>
      <c r="D37" s="188"/>
      <c r="E37" s="188"/>
      <c r="F37" s="226" t="e">
        <f t="shared" ref="F37" si="57">SUM(E37/D37*100)</f>
        <v>#DIV/0!</v>
      </c>
      <c r="G37" s="189"/>
      <c r="H37" s="188"/>
      <c r="I37" s="188"/>
      <c r="J37" s="226" t="e">
        <f t="shared" ref="J37" si="58">SUM(I37/H37*100)</f>
        <v>#DIV/0!</v>
      </c>
      <c r="K37" s="190">
        <f t="shared" ref="K37" si="59">G37+C37</f>
        <v>1500</v>
      </c>
      <c r="L37" s="191">
        <f t="shared" ref="L37" si="60">H37+D37</f>
        <v>0</v>
      </c>
      <c r="M37" s="191">
        <f t="shared" ref="M37" si="61">I37+E37</f>
        <v>0</v>
      </c>
      <c r="N37" s="243" t="e">
        <f t="shared" ref="N37" si="62">SUM(M37/L37*100)</f>
        <v>#DIV/0!</v>
      </c>
      <c r="O37" s="21"/>
    </row>
    <row r="38" spans="1:15" ht="14.7" customHeight="1" x14ac:dyDescent="0.3">
      <c r="A38" s="192"/>
      <c r="B38" s="186" t="s">
        <v>133</v>
      </c>
      <c r="C38" s="188">
        <v>1000</v>
      </c>
      <c r="D38" s="188"/>
      <c r="E38" s="188"/>
      <c r="F38" s="226" t="e">
        <f t="shared" si="1"/>
        <v>#DIV/0!</v>
      </c>
      <c r="G38" s="189"/>
      <c r="H38" s="188"/>
      <c r="I38" s="188"/>
      <c r="J38" s="226" t="e">
        <f t="shared" si="45"/>
        <v>#DIV/0!</v>
      </c>
      <c r="K38" s="190">
        <f t="shared" si="50"/>
        <v>1000</v>
      </c>
      <c r="L38" s="191">
        <f t="shared" si="50"/>
        <v>0</v>
      </c>
      <c r="M38" s="191">
        <f t="shared" si="50"/>
        <v>0</v>
      </c>
      <c r="N38" s="243" t="e">
        <f t="shared" si="25"/>
        <v>#DIV/0!</v>
      </c>
      <c r="O38" s="21"/>
    </row>
    <row r="39" spans="1:15" ht="14.7" customHeight="1" x14ac:dyDescent="0.25">
      <c r="A39" s="192"/>
      <c r="B39" s="186" t="s">
        <v>21</v>
      </c>
      <c r="C39" s="188">
        <v>200</v>
      </c>
      <c r="D39" s="188"/>
      <c r="E39" s="188"/>
      <c r="F39" s="226" t="e">
        <f t="shared" si="1"/>
        <v>#DIV/0!</v>
      </c>
      <c r="G39" s="189"/>
      <c r="H39" s="188"/>
      <c r="I39" s="188"/>
      <c r="J39" s="226" t="e">
        <f t="shared" si="45"/>
        <v>#DIV/0!</v>
      </c>
      <c r="K39" s="190">
        <f t="shared" si="50"/>
        <v>200</v>
      </c>
      <c r="L39" s="191">
        <f t="shared" si="50"/>
        <v>0</v>
      </c>
      <c r="M39" s="191">
        <f t="shared" si="50"/>
        <v>0</v>
      </c>
      <c r="N39" s="243" t="e">
        <f t="shared" si="25"/>
        <v>#DIV/0!</v>
      </c>
      <c r="O39" s="21"/>
    </row>
    <row r="40" spans="1:15" ht="14.7" customHeight="1" x14ac:dyDescent="0.3">
      <c r="A40" s="192"/>
      <c r="B40" s="186" t="s">
        <v>22</v>
      </c>
      <c r="C40" s="188">
        <v>1000</v>
      </c>
      <c r="D40" s="188"/>
      <c r="E40" s="188"/>
      <c r="F40" s="226" t="e">
        <f t="shared" si="1"/>
        <v>#DIV/0!</v>
      </c>
      <c r="G40" s="189"/>
      <c r="H40" s="188"/>
      <c r="I40" s="188"/>
      <c r="J40" s="226" t="e">
        <f t="shared" si="45"/>
        <v>#DIV/0!</v>
      </c>
      <c r="K40" s="190">
        <f t="shared" si="50"/>
        <v>1000</v>
      </c>
      <c r="L40" s="191">
        <f t="shared" si="50"/>
        <v>0</v>
      </c>
      <c r="M40" s="191">
        <f t="shared" si="50"/>
        <v>0</v>
      </c>
      <c r="N40" s="243" t="e">
        <f t="shared" si="25"/>
        <v>#DIV/0!</v>
      </c>
      <c r="O40" s="21"/>
    </row>
    <row r="41" spans="1:15" ht="14.7" customHeight="1" x14ac:dyDescent="0.3">
      <c r="A41" s="192"/>
      <c r="B41" s="186" t="s">
        <v>154</v>
      </c>
      <c r="C41" s="187">
        <v>800</v>
      </c>
      <c r="D41" s="188"/>
      <c r="E41" s="188"/>
      <c r="F41" s="226" t="e">
        <f t="shared" ref="F41" si="63">SUM(E41/D41*100)</f>
        <v>#DIV/0!</v>
      </c>
      <c r="G41" s="189"/>
      <c r="H41" s="188"/>
      <c r="I41" s="188"/>
      <c r="J41" s="226" t="e">
        <f t="shared" ref="J41:J42" si="64">SUM(I41/H41*100)</f>
        <v>#DIV/0!</v>
      </c>
      <c r="K41" s="190">
        <f t="shared" ref="K41:K42" si="65">G41+C41</f>
        <v>800</v>
      </c>
      <c r="L41" s="191">
        <f t="shared" ref="L41:L42" si="66">H41+D41</f>
        <v>0</v>
      </c>
      <c r="M41" s="191">
        <f t="shared" ref="M41:M42" si="67">I41+E41</f>
        <v>0</v>
      </c>
      <c r="N41" s="243" t="e">
        <f t="shared" ref="N41:N42" si="68">SUM(M41/L41*100)</f>
        <v>#DIV/0!</v>
      </c>
      <c r="O41" s="21"/>
    </row>
    <row r="42" spans="1:15" ht="14.7" customHeight="1" x14ac:dyDescent="0.3">
      <c r="A42" s="192"/>
      <c r="B42" s="186" t="s">
        <v>151</v>
      </c>
      <c r="C42" s="187">
        <v>2500</v>
      </c>
      <c r="D42" s="188"/>
      <c r="E42" s="188"/>
      <c r="F42" s="226" t="e">
        <f t="shared" ref="F42" si="69">SUM(E42/D42*100)</f>
        <v>#DIV/0!</v>
      </c>
      <c r="G42" s="189"/>
      <c r="H42" s="188"/>
      <c r="I42" s="188"/>
      <c r="J42" s="226" t="e">
        <f t="shared" si="64"/>
        <v>#DIV/0!</v>
      </c>
      <c r="K42" s="190">
        <f t="shared" si="65"/>
        <v>2500</v>
      </c>
      <c r="L42" s="191">
        <f t="shared" si="66"/>
        <v>0</v>
      </c>
      <c r="M42" s="191">
        <f t="shared" si="67"/>
        <v>0</v>
      </c>
      <c r="N42" s="243" t="e">
        <f t="shared" si="68"/>
        <v>#DIV/0!</v>
      </c>
      <c r="O42" s="21"/>
    </row>
    <row r="43" spans="1:15" ht="14.7" customHeight="1" x14ac:dyDescent="0.3">
      <c r="A43" s="192"/>
      <c r="B43" s="186" t="s">
        <v>131</v>
      </c>
      <c r="C43" s="187">
        <v>4000</v>
      </c>
      <c r="D43" s="188"/>
      <c r="E43" s="188"/>
      <c r="F43" s="226" t="e">
        <f t="shared" si="1"/>
        <v>#DIV/0!</v>
      </c>
      <c r="G43" s="189"/>
      <c r="H43" s="188"/>
      <c r="I43" s="188"/>
      <c r="J43" s="226" t="e">
        <f t="shared" si="45"/>
        <v>#DIV/0!</v>
      </c>
      <c r="K43" s="190">
        <f t="shared" si="50"/>
        <v>4000</v>
      </c>
      <c r="L43" s="191">
        <f t="shared" si="50"/>
        <v>0</v>
      </c>
      <c r="M43" s="191">
        <f t="shared" si="50"/>
        <v>0</v>
      </c>
      <c r="N43" s="243" t="e">
        <f t="shared" si="25"/>
        <v>#DIV/0!</v>
      </c>
      <c r="O43" s="21"/>
    </row>
    <row r="44" spans="1:15" ht="14.7" customHeight="1" x14ac:dyDescent="0.3">
      <c r="A44" s="192"/>
      <c r="B44" s="186" t="s">
        <v>23</v>
      </c>
      <c r="C44" s="187"/>
      <c r="D44" s="188"/>
      <c r="E44" s="188"/>
      <c r="F44" s="226" t="e">
        <f t="shared" si="1"/>
        <v>#DIV/0!</v>
      </c>
      <c r="G44" s="189">
        <v>55000</v>
      </c>
      <c r="H44" s="188"/>
      <c r="I44" s="188"/>
      <c r="J44" s="226" t="e">
        <f t="shared" si="45"/>
        <v>#DIV/0!</v>
      </c>
      <c r="K44" s="190">
        <f t="shared" si="50"/>
        <v>55000</v>
      </c>
      <c r="L44" s="191">
        <f t="shared" si="50"/>
        <v>0</v>
      </c>
      <c r="M44" s="191">
        <f t="shared" si="50"/>
        <v>0</v>
      </c>
      <c r="N44" s="243" t="e">
        <f t="shared" si="25"/>
        <v>#DIV/0!</v>
      </c>
      <c r="O44" s="21"/>
    </row>
    <row r="45" spans="1:15" ht="14.7" customHeight="1" x14ac:dyDescent="0.3">
      <c r="A45" s="192"/>
      <c r="B45" s="186" t="s">
        <v>110</v>
      </c>
      <c r="C45" s="187"/>
      <c r="D45" s="188"/>
      <c r="E45" s="188"/>
      <c r="F45" s="226" t="e">
        <f t="shared" si="1"/>
        <v>#DIV/0!</v>
      </c>
      <c r="G45" s="189">
        <v>69000</v>
      </c>
      <c r="H45" s="188"/>
      <c r="I45" s="188"/>
      <c r="J45" s="226" t="e">
        <f t="shared" si="45"/>
        <v>#DIV/0!</v>
      </c>
      <c r="K45" s="190">
        <f t="shared" ref="K45:K46" si="70">G45+C45</f>
        <v>69000</v>
      </c>
      <c r="L45" s="191">
        <f t="shared" ref="L45:L46" si="71">H45+D45</f>
        <v>0</v>
      </c>
      <c r="M45" s="191">
        <f t="shared" ref="M45:M46" si="72">I45+E45</f>
        <v>0</v>
      </c>
      <c r="N45" s="243" t="e">
        <f t="shared" si="25"/>
        <v>#DIV/0!</v>
      </c>
      <c r="O45" s="21"/>
    </row>
    <row r="46" spans="1:15" ht="14.7" customHeight="1" x14ac:dyDescent="0.3">
      <c r="A46" s="192"/>
      <c r="B46" s="186" t="s">
        <v>109</v>
      </c>
      <c r="C46" s="187"/>
      <c r="D46" s="188"/>
      <c r="E46" s="188"/>
      <c r="F46" s="226" t="e">
        <f t="shared" si="1"/>
        <v>#DIV/0!</v>
      </c>
      <c r="G46" s="189">
        <v>4000</v>
      </c>
      <c r="H46" s="188"/>
      <c r="I46" s="188"/>
      <c r="J46" s="226" t="e">
        <f t="shared" si="45"/>
        <v>#DIV/0!</v>
      </c>
      <c r="K46" s="190">
        <f t="shared" si="70"/>
        <v>4000</v>
      </c>
      <c r="L46" s="191">
        <f t="shared" si="71"/>
        <v>0</v>
      </c>
      <c r="M46" s="191">
        <f t="shared" si="72"/>
        <v>0</v>
      </c>
      <c r="N46" s="243" t="e">
        <f t="shared" si="25"/>
        <v>#DIV/0!</v>
      </c>
      <c r="O46" s="21"/>
    </row>
    <row r="47" spans="1:15" ht="14.7" customHeight="1" x14ac:dyDescent="0.3">
      <c r="A47" s="27">
        <v>223001</v>
      </c>
      <c r="B47" s="28" t="s">
        <v>24</v>
      </c>
      <c r="C47" s="29">
        <f>SUM(C48:C48)</f>
        <v>100</v>
      </c>
      <c r="D47" s="30">
        <f>SUM(D48:D48)</f>
        <v>0</v>
      </c>
      <c r="E47" s="30">
        <f>SUM(E48:E48)</f>
        <v>0</v>
      </c>
      <c r="F47" s="225" t="e">
        <f t="shared" si="1"/>
        <v>#DIV/0!</v>
      </c>
      <c r="G47" s="32">
        <f>SUM(G48:G48)</f>
        <v>0</v>
      </c>
      <c r="H47" s="30">
        <f>SUM(H48:H48)</f>
        <v>0</v>
      </c>
      <c r="I47" s="30">
        <f>SUM(I48:I48)</f>
        <v>0</v>
      </c>
      <c r="J47" s="225" t="e">
        <f t="shared" ref="J47:J74" si="73">SUM(I47/H47*100)</f>
        <v>#DIV/0!</v>
      </c>
      <c r="K47" s="29">
        <f>SUM(K48:K48)</f>
        <v>100</v>
      </c>
      <c r="L47" s="30">
        <f>SUM(L48:L48)</f>
        <v>0</v>
      </c>
      <c r="M47" s="30">
        <f>SUM(M48:M48)</f>
        <v>0</v>
      </c>
      <c r="N47" s="242" t="e">
        <f t="shared" si="25"/>
        <v>#DIV/0!</v>
      </c>
      <c r="O47" s="21"/>
    </row>
    <row r="48" spans="1:15" s="14" customFormat="1" ht="14.7" customHeight="1" x14ac:dyDescent="0.3">
      <c r="A48" s="192"/>
      <c r="B48" s="186" t="s">
        <v>150</v>
      </c>
      <c r="C48" s="187">
        <v>100</v>
      </c>
      <c r="D48" s="188"/>
      <c r="E48" s="188"/>
      <c r="F48" s="226" t="e">
        <f t="shared" si="1"/>
        <v>#DIV/0!</v>
      </c>
      <c r="G48" s="189"/>
      <c r="H48" s="188"/>
      <c r="I48" s="188"/>
      <c r="J48" s="226" t="e">
        <f t="shared" si="73"/>
        <v>#DIV/0!</v>
      </c>
      <c r="K48" s="190">
        <f t="shared" ref="K48:M48" si="74">G48+C48</f>
        <v>100</v>
      </c>
      <c r="L48" s="191">
        <f t="shared" si="74"/>
        <v>0</v>
      </c>
      <c r="M48" s="191">
        <f t="shared" si="74"/>
        <v>0</v>
      </c>
      <c r="N48" s="243" t="e">
        <f t="shared" si="25"/>
        <v>#DIV/0!</v>
      </c>
      <c r="O48" s="21"/>
    </row>
    <row r="49" spans="1:15" ht="14.7" customHeight="1" x14ac:dyDescent="0.3">
      <c r="A49" s="27">
        <v>223001</v>
      </c>
      <c r="B49" s="28" t="s">
        <v>25</v>
      </c>
      <c r="C49" s="29">
        <f>SUM(C50:C54)</f>
        <v>6900</v>
      </c>
      <c r="D49" s="30">
        <f>SUM(D50:D54)</f>
        <v>0</v>
      </c>
      <c r="E49" s="30">
        <f>SUM(E50:E54)</f>
        <v>0</v>
      </c>
      <c r="F49" s="225" t="e">
        <f t="shared" si="1"/>
        <v>#DIV/0!</v>
      </c>
      <c r="G49" s="32">
        <f>SUM(G50:G54)</f>
        <v>0</v>
      </c>
      <c r="H49" s="30">
        <f>SUM(H50:H54)</f>
        <v>0</v>
      </c>
      <c r="I49" s="30">
        <f>SUM(I50:I54)</f>
        <v>0</v>
      </c>
      <c r="J49" s="225" t="e">
        <f t="shared" si="73"/>
        <v>#DIV/0!</v>
      </c>
      <c r="K49" s="29">
        <f>SUM(K50:K54)</f>
        <v>6900</v>
      </c>
      <c r="L49" s="30">
        <f>SUM(L50:L54)</f>
        <v>0</v>
      </c>
      <c r="M49" s="30">
        <f>SUM(M50:M54)</f>
        <v>0</v>
      </c>
      <c r="N49" s="242" t="e">
        <f t="shared" si="25"/>
        <v>#DIV/0!</v>
      </c>
      <c r="O49" s="21"/>
    </row>
    <row r="50" spans="1:15" ht="14.7" customHeight="1" x14ac:dyDescent="0.3">
      <c r="A50" s="192"/>
      <c r="B50" s="186" t="s">
        <v>26</v>
      </c>
      <c r="C50" s="187">
        <v>2000</v>
      </c>
      <c r="D50" s="188"/>
      <c r="E50" s="188"/>
      <c r="F50" s="226" t="e">
        <f t="shared" si="1"/>
        <v>#DIV/0!</v>
      </c>
      <c r="G50" s="189"/>
      <c r="H50" s="188"/>
      <c r="I50" s="188"/>
      <c r="J50" s="226" t="e">
        <f t="shared" si="73"/>
        <v>#DIV/0!</v>
      </c>
      <c r="K50" s="190">
        <f t="shared" ref="K50:M54" si="75">G50+C50</f>
        <v>2000</v>
      </c>
      <c r="L50" s="191">
        <f t="shared" si="75"/>
        <v>0</v>
      </c>
      <c r="M50" s="191">
        <f t="shared" si="75"/>
        <v>0</v>
      </c>
      <c r="N50" s="243" t="e">
        <f t="shared" si="25"/>
        <v>#DIV/0!</v>
      </c>
      <c r="O50" s="21"/>
    </row>
    <row r="51" spans="1:15" ht="14.7" customHeight="1" x14ac:dyDescent="0.3">
      <c r="A51" s="192"/>
      <c r="B51" s="186" t="s">
        <v>147</v>
      </c>
      <c r="C51" s="187">
        <v>1000</v>
      </c>
      <c r="D51" s="188"/>
      <c r="E51" s="188"/>
      <c r="F51" s="226" t="e">
        <f t="shared" ref="F51" si="76">SUM(E51/D51*100)</f>
        <v>#DIV/0!</v>
      </c>
      <c r="G51" s="189"/>
      <c r="H51" s="188"/>
      <c r="I51" s="188"/>
      <c r="J51" s="226" t="e">
        <f t="shared" ref="J51" si="77">SUM(I51/H51*100)</f>
        <v>#DIV/0!</v>
      </c>
      <c r="K51" s="190">
        <f t="shared" ref="K51" si="78">G51+C51</f>
        <v>1000</v>
      </c>
      <c r="L51" s="191">
        <f t="shared" ref="L51" si="79">H51+D51</f>
        <v>0</v>
      </c>
      <c r="M51" s="191">
        <f t="shared" ref="M51" si="80">I51+E51</f>
        <v>0</v>
      </c>
      <c r="N51" s="243" t="e">
        <f t="shared" ref="N51" si="81">SUM(M51/L51*100)</f>
        <v>#DIV/0!</v>
      </c>
      <c r="O51" s="21"/>
    </row>
    <row r="52" spans="1:15" ht="14.7" customHeight="1" x14ac:dyDescent="0.3">
      <c r="A52" s="192"/>
      <c r="B52" s="186" t="s">
        <v>133</v>
      </c>
      <c r="C52" s="187">
        <v>2700</v>
      </c>
      <c r="D52" s="188"/>
      <c r="E52" s="188"/>
      <c r="F52" s="226" t="e">
        <f t="shared" si="1"/>
        <v>#DIV/0!</v>
      </c>
      <c r="G52" s="189"/>
      <c r="H52" s="188"/>
      <c r="I52" s="188"/>
      <c r="J52" s="226" t="e">
        <f t="shared" si="73"/>
        <v>#DIV/0!</v>
      </c>
      <c r="K52" s="190">
        <f t="shared" si="75"/>
        <v>2700</v>
      </c>
      <c r="L52" s="191">
        <f t="shared" si="75"/>
        <v>0</v>
      </c>
      <c r="M52" s="191">
        <f t="shared" si="75"/>
        <v>0</v>
      </c>
      <c r="N52" s="243" t="e">
        <f t="shared" si="25"/>
        <v>#DIV/0!</v>
      </c>
      <c r="O52" s="21"/>
    </row>
    <row r="53" spans="1:15" ht="14.7" customHeight="1" x14ac:dyDescent="0.3">
      <c r="A53" s="192"/>
      <c r="B53" s="186" t="s">
        <v>124</v>
      </c>
      <c r="C53" s="187">
        <v>300</v>
      </c>
      <c r="D53" s="188"/>
      <c r="E53" s="188"/>
      <c r="F53" s="226" t="e">
        <f t="shared" si="1"/>
        <v>#DIV/0!</v>
      </c>
      <c r="G53" s="189"/>
      <c r="H53" s="188"/>
      <c r="I53" s="188"/>
      <c r="J53" s="226" t="e">
        <f t="shared" si="73"/>
        <v>#DIV/0!</v>
      </c>
      <c r="K53" s="190">
        <f t="shared" si="75"/>
        <v>300</v>
      </c>
      <c r="L53" s="191">
        <f t="shared" si="75"/>
        <v>0</v>
      </c>
      <c r="M53" s="191">
        <f t="shared" si="75"/>
        <v>0</v>
      </c>
      <c r="N53" s="243" t="e">
        <f t="shared" si="25"/>
        <v>#DIV/0!</v>
      </c>
      <c r="O53" s="21"/>
    </row>
    <row r="54" spans="1:15" ht="14.7" customHeight="1" x14ac:dyDescent="0.25">
      <c r="A54" s="192"/>
      <c r="B54" s="186" t="s">
        <v>21</v>
      </c>
      <c r="C54" s="187">
        <v>900</v>
      </c>
      <c r="D54" s="188"/>
      <c r="E54" s="188"/>
      <c r="F54" s="226" t="e">
        <f t="shared" si="1"/>
        <v>#DIV/0!</v>
      </c>
      <c r="G54" s="189"/>
      <c r="H54" s="188"/>
      <c r="I54" s="188"/>
      <c r="J54" s="226" t="e">
        <f t="shared" si="73"/>
        <v>#DIV/0!</v>
      </c>
      <c r="K54" s="190">
        <f t="shared" si="75"/>
        <v>900</v>
      </c>
      <c r="L54" s="191">
        <f t="shared" si="75"/>
        <v>0</v>
      </c>
      <c r="M54" s="191">
        <f t="shared" si="75"/>
        <v>0</v>
      </c>
      <c r="N54" s="243" t="e">
        <f t="shared" si="25"/>
        <v>#DIV/0!</v>
      </c>
      <c r="O54" s="21"/>
    </row>
    <row r="55" spans="1:15" s="14" customFormat="1" ht="14.7" customHeight="1" x14ac:dyDescent="0.3">
      <c r="A55" s="27">
        <v>223001</v>
      </c>
      <c r="B55" s="28" t="s">
        <v>29</v>
      </c>
      <c r="C55" s="29">
        <f>SUM(C56:C67)</f>
        <v>6300</v>
      </c>
      <c r="D55" s="30">
        <f>SUM(D56:D67)</f>
        <v>0</v>
      </c>
      <c r="E55" s="30">
        <f>SUM(E56:E67)</f>
        <v>0</v>
      </c>
      <c r="F55" s="225" t="e">
        <f t="shared" si="1"/>
        <v>#DIV/0!</v>
      </c>
      <c r="G55" s="32">
        <f>SUM(G56:G67)</f>
        <v>0</v>
      </c>
      <c r="H55" s="30">
        <f>SUM(H56:H67)</f>
        <v>0</v>
      </c>
      <c r="I55" s="30">
        <f>SUM(I56:I67)</f>
        <v>0</v>
      </c>
      <c r="J55" s="225" t="e">
        <f t="shared" si="73"/>
        <v>#DIV/0!</v>
      </c>
      <c r="K55" s="29">
        <f>SUM(K56:K67)</f>
        <v>6300</v>
      </c>
      <c r="L55" s="30">
        <f>SUM(L56:L67)</f>
        <v>0</v>
      </c>
      <c r="M55" s="162">
        <f>SUM(M56:M67)</f>
        <v>0</v>
      </c>
      <c r="N55" s="242" t="e">
        <f t="shared" si="25"/>
        <v>#DIV/0!</v>
      </c>
      <c r="O55" s="21"/>
    </row>
    <row r="56" spans="1:15" ht="14.7" customHeight="1" x14ac:dyDescent="0.3">
      <c r="A56" s="192"/>
      <c r="B56" s="186" t="s">
        <v>149</v>
      </c>
      <c r="C56" s="187">
        <v>500</v>
      </c>
      <c r="D56" s="188"/>
      <c r="E56" s="188"/>
      <c r="F56" s="226" t="e">
        <f t="shared" si="1"/>
        <v>#DIV/0!</v>
      </c>
      <c r="G56" s="189"/>
      <c r="H56" s="188"/>
      <c r="I56" s="188"/>
      <c r="J56" s="226" t="e">
        <f t="shared" si="73"/>
        <v>#DIV/0!</v>
      </c>
      <c r="K56" s="190">
        <f t="shared" ref="K56:K67" si="82">G56+C56</f>
        <v>500</v>
      </c>
      <c r="L56" s="191">
        <f t="shared" ref="L56:L67" si="83">H56+D56</f>
        <v>0</v>
      </c>
      <c r="M56" s="191">
        <f t="shared" ref="M56:M67" si="84">I56+E56</f>
        <v>0</v>
      </c>
      <c r="N56" s="243" t="e">
        <f t="shared" si="25"/>
        <v>#DIV/0!</v>
      </c>
      <c r="O56" s="21"/>
    </row>
    <row r="57" spans="1:15" ht="14.7" customHeight="1" x14ac:dyDescent="0.3">
      <c r="A57" s="192"/>
      <c r="B57" s="186" t="s">
        <v>30</v>
      </c>
      <c r="C57" s="187">
        <v>100</v>
      </c>
      <c r="D57" s="188"/>
      <c r="E57" s="188"/>
      <c r="F57" s="226" t="e">
        <f t="shared" si="1"/>
        <v>#DIV/0!</v>
      </c>
      <c r="G57" s="189"/>
      <c r="H57" s="188"/>
      <c r="I57" s="188"/>
      <c r="J57" s="226" t="e">
        <f t="shared" si="73"/>
        <v>#DIV/0!</v>
      </c>
      <c r="K57" s="190">
        <f t="shared" si="82"/>
        <v>100</v>
      </c>
      <c r="L57" s="191">
        <f t="shared" si="83"/>
        <v>0</v>
      </c>
      <c r="M57" s="191">
        <f t="shared" si="84"/>
        <v>0</v>
      </c>
      <c r="N57" s="243" t="e">
        <f t="shared" si="25"/>
        <v>#DIV/0!</v>
      </c>
      <c r="O57" s="21"/>
    </row>
    <row r="58" spans="1:15" ht="14.7" customHeight="1" x14ac:dyDescent="0.3">
      <c r="A58" s="192"/>
      <c r="B58" s="186" t="s">
        <v>31</v>
      </c>
      <c r="C58" s="187">
        <v>200</v>
      </c>
      <c r="D58" s="188"/>
      <c r="E58" s="188"/>
      <c r="F58" s="226" t="e">
        <f t="shared" si="1"/>
        <v>#DIV/0!</v>
      </c>
      <c r="G58" s="189"/>
      <c r="H58" s="188"/>
      <c r="I58" s="188"/>
      <c r="J58" s="226" t="e">
        <f t="shared" si="73"/>
        <v>#DIV/0!</v>
      </c>
      <c r="K58" s="190">
        <f t="shared" si="82"/>
        <v>200</v>
      </c>
      <c r="L58" s="191">
        <f t="shared" si="83"/>
        <v>0</v>
      </c>
      <c r="M58" s="191">
        <f t="shared" si="84"/>
        <v>0</v>
      </c>
      <c r="N58" s="243" t="e">
        <f t="shared" si="25"/>
        <v>#DIV/0!</v>
      </c>
      <c r="O58" s="21"/>
    </row>
    <row r="59" spans="1:15" ht="14.7" customHeight="1" x14ac:dyDescent="0.3">
      <c r="A59" s="192"/>
      <c r="B59" s="186" t="s">
        <v>32</v>
      </c>
      <c r="C59" s="187">
        <v>150</v>
      </c>
      <c r="D59" s="188"/>
      <c r="E59" s="188"/>
      <c r="F59" s="226" t="e">
        <f t="shared" si="1"/>
        <v>#DIV/0!</v>
      </c>
      <c r="G59" s="189"/>
      <c r="H59" s="188"/>
      <c r="I59" s="188"/>
      <c r="J59" s="226" t="e">
        <f t="shared" si="73"/>
        <v>#DIV/0!</v>
      </c>
      <c r="K59" s="190">
        <f t="shared" si="82"/>
        <v>150</v>
      </c>
      <c r="L59" s="191">
        <f t="shared" si="83"/>
        <v>0</v>
      </c>
      <c r="M59" s="191">
        <f t="shared" si="84"/>
        <v>0</v>
      </c>
      <c r="N59" s="243" t="e">
        <f t="shared" si="25"/>
        <v>#DIV/0!</v>
      </c>
      <c r="O59" s="21"/>
    </row>
    <row r="60" spans="1:15" ht="14.7" customHeight="1" x14ac:dyDescent="0.3">
      <c r="A60" s="192"/>
      <c r="B60" s="186" t="s">
        <v>33</v>
      </c>
      <c r="C60" s="187">
        <v>150</v>
      </c>
      <c r="D60" s="188"/>
      <c r="E60" s="188"/>
      <c r="F60" s="226" t="e">
        <f t="shared" si="1"/>
        <v>#DIV/0!</v>
      </c>
      <c r="G60" s="189"/>
      <c r="H60" s="188"/>
      <c r="I60" s="188"/>
      <c r="J60" s="226" t="e">
        <f t="shared" si="73"/>
        <v>#DIV/0!</v>
      </c>
      <c r="K60" s="190">
        <f t="shared" si="82"/>
        <v>150</v>
      </c>
      <c r="L60" s="191">
        <f t="shared" si="83"/>
        <v>0</v>
      </c>
      <c r="M60" s="191">
        <f t="shared" si="84"/>
        <v>0</v>
      </c>
      <c r="N60" s="243" t="e">
        <f t="shared" si="25"/>
        <v>#DIV/0!</v>
      </c>
      <c r="O60" s="21"/>
    </row>
    <row r="61" spans="1:15" ht="14.7" customHeight="1" x14ac:dyDescent="0.3">
      <c r="A61" s="192"/>
      <c r="B61" s="186" t="s">
        <v>180</v>
      </c>
      <c r="C61" s="187">
        <v>1000</v>
      </c>
      <c r="D61" s="188"/>
      <c r="E61" s="188"/>
      <c r="F61" s="226" t="e">
        <f t="shared" ref="F61" si="85">SUM(E61/D61*100)</f>
        <v>#DIV/0!</v>
      </c>
      <c r="G61" s="189"/>
      <c r="H61" s="188"/>
      <c r="I61" s="188"/>
      <c r="J61" s="226" t="e">
        <f t="shared" ref="J61" si="86">SUM(I61/H61*100)</f>
        <v>#DIV/0!</v>
      </c>
      <c r="K61" s="190">
        <f t="shared" ref="K61" si="87">G61+C61</f>
        <v>1000</v>
      </c>
      <c r="L61" s="191">
        <f t="shared" ref="L61" si="88">H61+D61</f>
        <v>0</v>
      </c>
      <c r="M61" s="191">
        <f t="shared" ref="M61" si="89">I61+E61</f>
        <v>0</v>
      </c>
      <c r="N61" s="243" t="e">
        <f t="shared" ref="N61" si="90">SUM(M61/L61*100)</f>
        <v>#DIV/0!</v>
      </c>
      <c r="O61" s="21"/>
    </row>
    <row r="62" spans="1:15" ht="14.7" customHeight="1" x14ac:dyDescent="0.3">
      <c r="A62" s="192"/>
      <c r="B62" s="186" t="s">
        <v>134</v>
      </c>
      <c r="C62" s="187">
        <v>1000</v>
      </c>
      <c r="D62" s="188"/>
      <c r="E62" s="188"/>
      <c r="F62" s="226" t="e">
        <f t="shared" si="1"/>
        <v>#DIV/0!</v>
      </c>
      <c r="G62" s="189"/>
      <c r="H62" s="188"/>
      <c r="I62" s="188"/>
      <c r="J62" s="226" t="e">
        <f t="shared" si="73"/>
        <v>#DIV/0!</v>
      </c>
      <c r="K62" s="190">
        <f t="shared" si="82"/>
        <v>1000</v>
      </c>
      <c r="L62" s="191">
        <f t="shared" si="83"/>
        <v>0</v>
      </c>
      <c r="M62" s="191">
        <f t="shared" si="84"/>
        <v>0</v>
      </c>
      <c r="N62" s="243" t="e">
        <f t="shared" si="25"/>
        <v>#DIV/0!</v>
      </c>
      <c r="O62" s="21"/>
    </row>
    <row r="63" spans="1:15" ht="14.7" customHeight="1" x14ac:dyDescent="0.3">
      <c r="A63" s="192"/>
      <c r="B63" s="186" t="s">
        <v>152</v>
      </c>
      <c r="C63" s="187">
        <v>850</v>
      </c>
      <c r="D63" s="188"/>
      <c r="E63" s="188"/>
      <c r="F63" s="226" t="e">
        <f t="shared" si="1"/>
        <v>#DIV/0!</v>
      </c>
      <c r="G63" s="189"/>
      <c r="H63" s="188"/>
      <c r="I63" s="188"/>
      <c r="J63" s="226" t="e">
        <f t="shared" si="73"/>
        <v>#DIV/0!</v>
      </c>
      <c r="K63" s="190">
        <f t="shared" si="82"/>
        <v>850</v>
      </c>
      <c r="L63" s="191">
        <f t="shared" si="83"/>
        <v>0</v>
      </c>
      <c r="M63" s="191">
        <f t="shared" si="84"/>
        <v>0</v>
      </c>
      <c r="N63" s="243" t="e">
        <f t="shared" si="25"/>
        <v>#DIV/0!</v>
      </c>
      <c r="O63" s="21"/>
    </row>
    <row r="64" spans="1:15" ht="14.7" customHeight="1" x14ac:dyDescent="0.3">
      <c r="A64" s="192"/>
      <c r="B64" s="186" t="s">
        <v>34</v>
      </c>
      <c r="C64" s="187">
        <v>350</v>
      </c>
      <c r="D64" s="188"/>
      <c r="E64" s="188"/>
      <c r="F64" s="226" t="e">
        <f t="shared" si="1"/>
        <v>#DIV/0!</v>
      </c>
      <c r="G64" s="189"/>
      <c r="H64" s="188"/>
      <c r="I64" s="188"/>
      <c r="J64" s="226" t="e">
        <f t="shared" si="73"/>
        <v>#DIV/0!</v>
      </c>
      <c r="K64" s="190">
        <f t="shared" si="82"/>
        <v>350</v>
      </c>
      <c r="L64" s="191">
        <f t="shared" si="83"/>
        <v>0</v>
      </c>
      <c r="M64" s="191">
        <f t="shared" si="84"/>
        <v>0</v>
      </c>
      <c r="N64" s="243" t="e">
        <f t="shared" si="25"/>
        <v>#DIV/0!</v>
      </c>
      <c r="O64" s="21"/>
    </row>
    <row r="65" spans="1:15" ht="14.7" customHeight="1" x14ac:dyDescent="0.3">
      <c r="A65" s="192"/>
      <c r="B65" s="186" t="s">
        <v>153</v>
      </c>
      <c r="C65" s="187">
        <v>1000</v>
      </c>
      <c r="D65" s="188"/>
      <c r="E65" s="188"/>
      <c r="F65" s="226" t="e">
        <f t="shared" ref="F65" si="91">SUM(E65/D65*100)</f>
        <v>#DIV/0!</v>
      </c>
      <c r="G65" s="189"/>
      <c r="H65" s="188"/>
      <c r="I65" s="188"/>
      <c r="J65" s="226" t="e">
        <f t="shared" ref="J65:J66" si="92">SUM(I65/H65*100)</f>
        <v>#DIV/0!</v>
      </c>
      <c r="K65" s="190">
        <f t="shared" ref="K65:K66" si="93">G65+C65</f>
        <v>1000</v>
      </c>
      <c r="L65" s="191">
        <f t="shared" ref="L65:L66" si="94">H65+D65</f>
        <v>0</v>
      </c>
      <c r="M65" s="191">
        <f t="shared" ref="M65:M66" si="95">I65+E65</f>
        <v>0</v>
      </c>
      <c r="N65" s="243" t="e">
        <f t="shared" ref="N65:N66" si="96">SUM(M65/L65*100)</f>
        <v>#DIV/0!</v>
      </c>
      <c r="O65" s="21"/>
    </row>
    <row r="66" spans="1:15" ht="14.7" customHeight="1" x14ac:dyDescent="0.25">
      <c r="A66" s="192"/>
      <c r="B66" s="186" t="s">
        <v>168</v>
      </c>
      <c r="C66" s="187"/>
      <c r="D66" s="188"/>
      <c r="E66" s="188"/>
      <c r="F66" s="226" t="e">
        <f t="shared" ref="F66" si="97">SUM(E66/D66*100)</f>
        <v>#DIV/0!</v>
      </c>
      <c r="G66" s="189"/>
      <c r="H66" s="188"/>
      <c r="I66" s="188"/>
      <c r="J66" s="226" t="e">
        <f t="shared" si="92"/>
        <v>#DIV/0!</v>
      </c>
      <c r="K66" s="417">
        <f t="shared" si="93"/>
        <v>0</v>
      </c>
      <c r="L66" s="191">
        <f t="shared" si="94"/>
        <v>0</v>
      </c>
      <c r="M66" s="191">
        <f t="shared" si="95"/>
        <v>0</v>
      </c>
      <c r="N66" s="243" t="e">
        <f t="shared" si="96"/>
        <v>#DIV/0!</v>
      </c>
      <c r="O66" s="21"/>
    </row>
    <row r="67" spans="1:15" ht="14.7" customHeight="1" x14ac:dyDescent="0.3">
      <c r="A67" s="192"/>
      <c r="B67" s="186" t="s">
        <v>169</v>
      </c>
      <c r="C67" s="187">
        <v>1000</v>
      </c>
      <c r="D67" s="188"/>
      <c r="E67" s="188"/>
      <c r="F67" s="226" t="e">
        <f t="shared" si="1"/>
        <v>#DIV/0!</v>
      </c>
      <c r="G67" s="189"/>
      <c r="H67" s="188"/>
      <c r="I67" s="188"/>
      <c r="J67" s="226" t="e">
        <f t="shared" si="73"/>
        <v>#DIV/0!</v>
      </c>
      <c r="K67" s="417">
        <f t="shared" si="82"/>
        <v>1000</v>
      </c>
      <c r="L67" s="191">
        <f t="shared" si="83"/>
        <v>0</v>
      </c>
      <c r="M67" s="191">
        <f t="shared" si="84"/>
        <v>0</v>
      </c>
      <c r="N67" s="243" t="e">
        <f t="shared" si="25"/>
        <v>#DIV/0!</v>
      </c>
      <c r="O67" s="21"/>
    </row>
    <row r="68" spans="1:15" ht="14.7" customHeight="1" x14ac:dyDescent="0.3">
      <c r="A68" s="371">
        <v>243</v>
      </c>
      <c r="B68" s="372" t="s">
        <v>12</v>
      </c>
      <c r="C68" s="373">
        <v>0</v>
      </c>
      <c r="D68" s="374">
        <v>0</v>
      </c>
      <c r="E68" s="374"/>
      <c r="F68" s="375" t="e">
        <v>#DIV/0!</v>
      </c>
      <c r="G68" s="373">
        <v>0</v>
      </c>
      <c r="H68" s="374"/>
      <c r="I68" s="374"/>
      <c r="J68" s="420" t="e">
        <f t="shared" si="73"/>
        <v>#DIV/0!</v>
      </c>
      <c r="K68" s="376">
        <f t="shared" ref="K68:M68" si="98">G68+C68</f>
        <v>0</v>
      </c>
      <c r="L68" s="376">
        <f t="shared" si="98"/>
        <v>0</v>
      </c>
      <c r="M68" s="376">
        <f t="shared" si="98"/>
        <v>0</v>
      </c>
      <c r="N68" s="377" t="e">
        <f t="shared" si="25"/>
        <v>#DIV/0!</v>
      </c>
      <c r="O68" s="21"/>
    </row>
    <row r="69" spans="1:15" ht="14.7" customHeight="1" x14ac:dyDescent="0.3">
      <c r="A69" s="386">
        <v>292006</v>
      </c>
      <c r="B69" s="387" t="s">
        <v>146</v>
      </c>
      <c r="C69" s="388"/>
      <c r="D69" s="389"/>
      <c r="E69" s="390"/>
      <c r="F69" s="391" t="e">
        <f t="shared" ref="F69:F72" si="99">SUM(E69/D69*100)</f>
        <v>#DIV/0!</v>
      </c>
      <c r="G69" s="388"/>
      <c r="H69" s="389"/>
      <c r="I69" s="390"/>
      <c r="J69" s="421" t="e">
        <f t="shared" ref="J69:J72" si="100">SUM(I69/H69*100)</f>
        <v>#DIV/0!</v>
      </c>
      <c r="K69" s="389"/>
      <c r="L69" s="389"/>
      <c r="M69" s="389"/>
      <c r="N69" s="392" t="e">
        <f t="shared" si="25"/>
        <v>#DIV/0!</v>
      </c>
      <c r="O69" s="21"/>
    </row>
    <row r="70" spans="1:15" ht="14.7" customHeight="1" x14ac:dyDescent="0.25">
      <c r="A70" s="386">
        <v>292012</v>
      </c>
      <c r="B70" s="387" t="s">
        <v>145</v>
      </c>
      <c r="C70" s="388"/>
      <c r="D70" s="389"/>
      <c r="E70" s="390"/>
      <c r="F70" s="391" t="e">
        <f t="shared" si="99"/>
        <v>#DIV/0!</v>
      </c>
      <c r="G70" s="388"/>
      <c r="H70" s="389"/>
      <c r="I70" s="390"/>
      <c r="J70" s="421" t="e">
        <f t="shared" si="100"/>
        <v>#DIV/0!</v>
      </c>
      <c r="K70" s="389"/>
      <c r="L70" s="389"/>
      <c r="M70" s="389"/>
      <c r="N70" s="392" t="e">
        <f t="shared" si="25"/>
        <v>#DIV/0!</v>
      </c>
      <c r="O70" s="21"/>
    </row>
    <row r="71" spans="1:15" ht="14.7" customHeight="1" x14ac:dyDescent="0.25">
      <c r="A71" s="386">
        <v>292017</v>
      </c>
      <c r="B71" s="387" t="s">
        <v>144</v>
      </c>
      <c r="C71" s="388"/>
      <c r="D71" s="389"/>
      <c r="E71" s="390"/>
      <c r="F71" s="391" t="e">
        <f t="shared" si="99"/>
        <v>#DIV/0!</v>
      </c>
      <c r="G71" s="388"/>
      <c r="H71" s="389"/>
      <c r="I71" s="390"/>
      <c r="J71" s="421" t="e">
        <f t="shared" si="100"/>
        <v>#DIV/0!</v>
      </c>
      <c r="K71" s="389"/>
      <c r="L71" s="389"/>
      <c r="M71" s="389"/>
      <c r="N71" s="392" t="e">
        <f t="shared" si="25"/>
        <v>#DIV/0!</v>
      </c>
      <c r="O71" s="21"/>
    </row>
    <row r="72" spans="1:15" ht="14.7" customHeight="1" x14ac:dyDescent="0.3">
      <c r="A72" s="386">
        <v>292027</v>
      </c>
      <c r="B72" s="387" t="s">
        <v>143</v>
      </c>
      <c r="C72" s="388"/>
      <c r="D72" s="389"/>
      <c r="E72" s="390"/>
      <c r="F72" s="391" t="e">
        <f t="shared" si="99"/>
        <v>#DIV/0!</v>
      </c>
      <c r="G72" s="388"/>
      <c r="H72" s="389"/>
      <c r="I72" s="390"/>
      <c r="J72" s="421" t="e">
        <f t="shared" si="100"/>
        <v>#DIV/0!</v>
      </c>
      <c r="K72" s="389"/>
      <c r="L72" s="389"/>
      <c r="M72" s="389"/>
      <c r="N72" s="392" t="e">
        <f t="shared" si="25"/>
        <v>#DIV/0!</v>
      </c>
      <c r="O72" s="21"/>
    </row>
    <row r="73" spans="1:15" ht="14.7" customHeight="1" x14ac:dyDescent="0.3">
      <c r="A73" s="122" t="s">
        <v>35</v>
      </c>
      <c r="B73" s="123" t="s">
        <v>36</v>
      </c>
      <c r="C73" s="124">
        <f>SUM(C74)</f>
        <v>38663.18</v>
      </c>
      <c r="D73" s="124">
        <f>SUM(D74)</f>
        <v>0</v>
      </c>
      <c r="E73" s="125">
        <f>SUM(E74)</f>
        <v>0</v>
      </c>
      <c r="F73" s="227" t="e">
        <f t="shared" si="1"/>
        <v>#DIV/0!</v>
      </c>
      <c r="G73" s="124">
        <f>SUM(G74)</f>
        <v>80</v>
      </c>
      <c r="H73" s="124">
        <f>SUM(H74)</f>
        <v>0</v>
      </c>
      <c r="I73" s="125">
        <f>SUM(I74)</f>
        <v>0</v>
      </c>
      <c r="J73" s="422" t="e">
        <f t="shared" si="73"/>
        <v>#DIV/0!</v>
      </c>
      <c r="K73" s="418">
        <f>SUM(K74)</f>
        <v>38743.18</v>
      </c>
      <c r="L73" s="124">
        <f>SUM(L74)</f>
        <v>0</v>
      </c>
      <c r="M73" s="125">
        <f>SUM(M74:M74)</f>
        <v>0</v>
      </c>
      <c r="N73" s="231" t="e">
        <f t="shared" si="25"/>
        <v>#DIV/0!</v>
      </c>
      <c r="O73" s="21"/>
    </row>
    <row r="74" spans="1:15" s="14" customFormat="1" ht="14.7" customHeight="1" x14ac:dyDescent="0.25">
      <c r="A74" s="35">
        <v>453</v>
      </c>
      <c r="B74" s="36" t="s">
        <v>37</v>
      </c>
      <c r="C74" s="37">
        <v>38663.18</v>
      </c>
      <c r="D74" s="38"/>
      <c r="E74" s="38"/>
      <c r="F74" s="228" t="e">
        <f t="shared" si="1"/>
        <v>#DIV/0!</v>
      </c>
      <c r="G74" s="37">
        <v>80</v>
      </c>
      <c r="H74" s="38"/>
      <c r="I74" s="38"/>
      <c r="J74" s="423" t="e">
        <f t="shared" si="73"/>
        <v>#DIV/0!</v>
      </c>
      <c r="K74" s="39">
        <f>SUM(C74+G74)</f>
        <v>38743.18</v>
      </c>
      <c r="L74" s="39">
        <f>SUM(D74+H74)</f>
        <v>0</v>
      </c>
      <c r="M74" s="38">
        <f>SUM(E74+I74)</f>
        <v>0</v>
      </c>
      <c r="N74" s="232" t="e">
        <f t="shared" si="25"/>
        <v>#DIV/0!</v>
      </c>
      <c r="O74" s="34"/>
    </row>
    <row r="75" spans="1:15" s="14" customFormat="1" ht="14.7" customHeight="1" x14ac:dyDescent="0.25">
      <c r="A75" s="115"/>
      <c r="B75" s="116" t="s">
        <v>38</v>
      </c>
      <c r="C75" s="117">
        <f>SUM(C25+C73)</f>
        <v>506063.18</v>
      </c>
      <c r="D75" s="117">
        <f>SUM(D25+D73)</f>
        <v>0</v>
      </c>
      <c r="E75" s="118">
        <f>SUM(E25+E73)</f>
        <v>0</v>
      </c>
      <c r="F75" s="229" t="e">
        <f t="shared" ref="F75" si="101">SUM(E75/D75*100)</f>
        <v>#DIV/0!</v>
      </c>
      <c r="G75" s="117">
        <f>SUM(G25+G73)</f>
        <v>446080</v>
      </c>
      <c r="H75" s="117">
        <f>SUM(H25+H73)</f>
        <v>0</v>
      </c>
      <c r="I75" s="118">
        <f>SUM(I25+I73)</f>
        <v>0</v>
      </c>
      <c r="J75" s="424" t="e">
        <f t="shared" ref="J75" si="102">SUM(I75/H75*100)</f>
        <v>#DIV/0!</v>
      </c>
      <c r="K75" s="419">
        <f>SUM(K25+K73)</f>
        <v>952143.18</v>
      </c>
      <c r="L75" s="117">
        <f>SUM(L25+L73)</f>
        <v>0</v>
      </c>
      <c r="M75" s="118">
        <f>SUM(E75+I75)</f>
        <v>0</v>
      </c>
      <c r="N75" s="233" t="e">
        <f t="shared" ref="N75" si="103">SUM(M75/L75*100)</f>
        <v>#DIV/0!</v>
      </c>
      <c r="O75" s="34"/>
    </row>
    <row r="76" spans="1:15" s="14" customFormat="1" ht="14.7" customHeight="1" x14ac:dyDescent="0.25">
      <c r="A76" s="40"/>
      <c r="B76" s="40"/>
      <c r="C76" s="41"/>
      <c r="D76" s="41"/>
      <c r="E76" s="41"/>
      <c r="F76" s="42"/>
      <c r="G76" s="41"/>
      <c r="H76" s="41"/>
      <c r="I76" s="41"/>
      <c r="J76" s="42"/>
      <c r="K76" s="416"/>
      <c r="L76" s="416">
        <f>SUM(D75+H75)</f>
        <v>0</v>
      </c>
      <c r="M76" s="416">
        <f>SUM(E75+I75)</f>
        <v>0</v>
      </c>
      <c r="N76" s="43"/>
      <c r="O76" s="34"/>
    </row>
    <row r="77" spans="1:15" s="14" customFormat="1" ht="14.7" customHeight="1" x14ac:dyDescent="0.25">
      <c r="A77" s="40"/>
      <c r="B77" s="40"/>
      <c r="C77" s="41"/>
      <c r="D77" s="41"/>
      <c r="E77" s="41"/>
      <c r="F77" s="42"/>
      <c r="G77" s="41"/>
      <c r="H77" s="41"/>
      <c r="I77" s="41"/>
      <c r="J77" s="42"/>
      <c r="K77" s="416"/>
      <c r="L77" s="416"/>
      <c r="M77" s="416"/>
      <c r="N77" s="43"/>
      <c r="O77" s="34"/>
    </row>
    <row r="78" spans="1:15" s="14" customFormat="1" ht="14.7" customHeight="1" x14ac:dyDescent="0.3">
      <c r="A78" s="40"/>
      <c r="B78" s="14" t="s">
        <v>39</v>
      </c>
      <c r="C78" s="34"/>
      <c r="D78" s="34"/>
      <c r="E78" s="34"/>
      <c r="F78" s="44"/>
      <c r="G78" s="34"/>
      <c r="H78" s="34"/>
      <c r="I78" s="34"/>
      <c r="J78" s="44"/>
      <c r="K78" s="45">
        <f>SUM(K75-K83)</f>
        <v>1.1641532182693481E-10</v>
      </c>
      <c r="L78" s="45"/>
      <c r="M78" s="217">
        <f>M75-M83</f>
        <v>0</v>
      </c>
      <c r="N78" s="43"/>
      <c r="O78" s="34"/>
    </row>
    <row r="79" spans="1:15" s="14" customFormat="1" ht="12.75" customHeight="1" x14ac:dyDescent="0.2">
      <c r="C79" s="34"/>
      <c r="D79" s="34"/>
      <c r="E79" s="34"/>
      <c r="F79" s="44"/>
      <c r="G79" s="34"/>
      <c r="H79" s="34"/>
      <c r="I79" s="34"/>
      <c r="J79" s="44"/>
      <c r="K79" s="34"/>
      <c r="L79" s="34"/>
      <c r="M79" s="34"/>
      <c r="N79" s="44"/>
      <c r="O79" s="34"/>
    </row>
    <row r="80" spans="1:15" ht="15.75" customHeight="1" x14ac:dyDescent="0.25">
      <c r="A80" s="40"/>
      <c r="B80" s="40"/>
      <c r="C80" s="41"/>
      <c r="D80" s="41"/>
      <c r="E80" s="41"/>
      <c r="F80" s="42"/>
      <c r="G80" s="41"/>
      <c r="H80" s="41"/>
      <c r="I80" s="41"/>
      <c r="J80" s="42"/>
      <c r="L80" s="21">
        <f>SUM(D83+H83)</f>
        <v>0</v>
      </c>
      <c r="M80" s="21">
        <f>SUM(E83+I83)</f>
        <v>0</v>
      </c>
      <c r="O80" s="21"/>
    </row>
    <row r="81" spans="1:18" s="14" customFormat="1" ht="18.75" customHeight="1" x14ac:dyDescent="0.4">
      <c r="A81" s="2"/>
      <c r="B81" s="1" t="s">
        <v>40</v>
      </c>
      <c r="C81" s="462" t="s">
        <v>1</v>
      </c>
      <c r="D81" s="462"/>
      <c r="E81" s="462"/>
      <c r="F81" s="462"/>
      <c r="G81" s="463" t="s">
        <v>2</v>
      </c>
      <c r="H81" s="463"/>
      <c r="I81" s="463"/>
      <c r="J81" s="463"/>
      <c r="K81" s="461" t="s">
        <v>3</v>
      </c>
      <c r="L81" s="461"/>
      <c r="M81" s="461"/>
      <c r="N81" s="459"/>
      <c r="O81" s="21"/>
    </row>
    <row r="82" spans="1:18" ht="12.75" customHeight="1" x14ac:dyDescent="0.3">
      <c r="A82" s="47" t="s">
        <v>4</v>
      </c>
      <c r="B82" s="48" t="s">
        <v>5</v>
      </c>
      <c r="C82" s="6" t="s">
        <v>6</v>
      </c>
      <c r="D82" s="7" t="s">
        <v>130</v>
      </c>
      <c r="E82" s="7" t="s">
        <v>7</v>
      </c>
      <c r="F82" s="8" t="s">
        <v>8</v>
      </c>
      <c r="G82" s="9" t="s">
        <v>6</v>
      </c>
      <c r="H82" s="7" t="s">
        <v>130</v>
      </c>
      <c r="I82" s="7" t="s">
        <v>7</v>
      </c>
      <c r="J82" s="10" t="s">
        <v>8</v>
      </c>
      <c r="K82" s="49" t="s">
        <v>6</v>
      </c>
      <c r="L82" s="50" t="s">
        <v>130</v>
      </c>
      <c r="M82" s="50" t="s">
        <v>7</v>
      </c>
      <c r="N82" s="8" t="s">
        <v>8</v>
      </c>
      <c r="O82" s="21"/>
    </row>
    <row r="83" spans="1:18" ht="25.5" customHeight="1" x14ac:dyDescent="0.3">
      <c r="A83" s="119" t="s">
        <v>13</v>
      </c>
      <c r="B83" s="120" t="s">
        <v>41</v>
      </c>
      <c r="C83" s="121">
        <f>C84+C90+C91+C94+C101+C125+C131+C138+C141+C179+C184+C186+C193+C195+C197+C199</f>
        <v>577930</v>
      </c>
      <c r="D83" s="121">
        <f>D84+D90+D91+D94+D101+D125+D131+D138+D141+D179+D184+D186+D193+D195+D197+D199</f>
        <v>0</v>
      </c>
      <c r="E83" s="121">
        <f>E84+E90+E91+E94+E101+E125+E131+E138+E141+E179+E184+E186+E193+E195+E197+E199</f>
        <v>0</v>
      </c>
      <c r="F83" s="244" t="e">
        <f>SUM(E83/D83*100)</f>
        <v>#DIV/0!</v>
      </c>
      <c r="G83" s="121">
        <f>G84+G90+G91+G94+G101+G125+G131+G138+G141+G179+G184+G186+G193+G195+G197+G199</f>
        <v>374213.18</v>
      </c>
      <c r="H83" s="121">
        <f>H84+H90+H91+H94+H101+H125+H131+H138+H141+H179+H184+H186+H193+H195+H197+H199</f>
        <v>0</v>
      </c>
      <c r="I83" s="121">
        <f>I84+I90+I91+I94+I101+I125+I131+I138+I141+I179+I184+I186+I193+I195+I197+I199</f>
        <v>0</v>
      </c>
      <c r="J83" s="244" t="e">
        <f>SUM(I83/H83*100)</f>
        <v>#DIV/0!</v>
      </c>
      <c r="K83" s="121">
        <f>K84+K90+K91+K94+K101+K125+K131+K138+K141+K179+K184+K186+K193+K195+K197+K199</f>
        <v>952143.17999999993</v>
      </c>
      <c r="L83" s="121">
        <f>L84+L90+L91+L94+L101+L125+L131+L138+L141+L179+L184+L186+L193+L195+L197+L199</f>
        <v>0</v>
      </c>
      <c r="M83" s="121">
        <f>M84+M90+M91+M94+M101+M125+M131+M138+M141+M179+M184+M186+M193+M195+M197+M199</f>
        <v>0</v>
      </c>
      <c r="N83" s="244" t="e">
        <f>SUM(M83/L83*100)</f>
        <v>#DIV/0!</v>
      </c>
      <c r="O83" s="21"/>
      <c r="P83" s="46"/>
      <c r="R83" s="21"/>
    </row>
    <row r="84" spans="1:18" s="51" customFormat="1" ht="12.75" customHeight="1" x14ac:dyDescent="0.25">
      <c r="A84" s="52">
        <v>610</v>
      </c>
      <c r="B84" s="53" t="s">
        <v>42</v>
      </c>
      <c r="C84" s="54">
        <f>SUM(C85:C89)</f>
        <v>198000</v>
      </c>
      <c r="D84" s="54">
        <f>SUM(D85:D89)</f>
        <v>0</v>
      </c>
      <c r="E84" s="54">
        <f>SUM(E85:E89)</f>
        <v>0</v>
      </c>
      <c r="F84" s="245" t="e">
        <f t="shared" ref="F84:F149" si="104">SUM(E84/D84*100)</f>
        <v>#DIV/0!</v>
      </c>
      <c r="G84" s="54">
        <f>SUM(G85:G89)</f>
        <v>92000</v>
      </c>
      <c r="H84" s="54">
        <f>SUM(H85:H89)</f>
        <v>0</v>
      </c>
      <c r="I84" s="54">
        <f>SUM(I85:I89)</f>
        <v>0</v>
      </c>
      <c r="J84" s="262" t="e">
        <f t="shared" ref="J84:J150" si="105">SUM(I84/H84*100)</f>
        <v>#DIV/0!</v>
      </c>
      <c r="K84" s="54">
        <f>SUM(K85:K89)</f>
        <v>290000</v>
      </c>
      <c r="L84" s="54">
        <f>SUM(L85:L89)</f>
        <v>0</v>
      </c>
      <c r="M84" s="54">
        <f>SUM(M85:M89)</f>
        <v>0</v>
      </c>
      <c r="N84" s="245" t="e">
        <f t="shared" ref="N84:N149" si="106">SUM(M84/L84*100)</f>
        <v>#DIV/0!</v>
      </c>
      <c r="O84" s="21"/>
    </row>
    <row r="85" spans="1:18" s="14" customFormat="1" ht="14.7" customHeight="1" x14ac:dyDescent="0.3">
      <c r="A85" s="22">
        <v>611</v>
      </c>
      <c r="B85" s="57" t="s">
        <v>43</v>
      </c>
      <c r="C85" s="16">
        <v>144000</v>
      </c>
      <c r="D85" s="17"/>
      <c r="E85" s="17"/>
      <c r="F85" s="219" t="e">
        <f t="shared" si="104"/>
        <v>#DIV/0!</v>
      </c>
      <c r="G85" s="18">
        <v>64000</v>
      </c>
      <c r="H85" s="17"/>
      <c r="I85" s="17"/>
      <c r="J85" s="230" t="e">
        <f t="shared" si="105"/>
        <v>#DIV/0!</v>
      </c>
      <c r="K85" s="19">
        <f t="shared" ref="K85:M85" si="107">G85+C85</f>
        <v>208000</v>
      </c>
      <c r="L85" s="20">
        <f t="shared" si="107"/>
        <v>0</v>
      </c>
      <c r="M85" s="20">
        <f t="shared" si="107"/>
        <v>0</v>
      </c>
      <c r="N85" s="219" t="e">
        <f t="shared" si="106"/>
        <v>#DIV/0!</v>
      </c>
      <c r="O85" s="21"/>
    </row>
    <row r="86" spans="1:18" s="14" customFormat="1" ht="14.7" customHeight="1" x14ac:dyDescent="0.3">
      <c r="A86" s="22">
        <v>612</v>
      </c>
      <c r="B86" s="57" t="s">
        <v>44</v>
      </c>
      <c r="C86" s="16">
        <v>48000</v>
      </c>
      <c r="D86" s="17"/>
      <c r="E86" s="17"/>
      <c r="F86" s="219" t="e">
        <f t="shared" si="104"/>
        <v>#DIV/0!</v>
      </c>
      <c r="G86" s="18">
        <v>25000</v>
      </c>
      <c r="H86" s="17"/>
      <c r="I86" s="17"/>
      <c r="J86" s="230" t="e">
        <f t="shared" si="105"/>
        <v>#DIV/0!</v>
      </c>
      <c r="K86" s="19">
        <f t="shared" ref="K86:K89" si="108">G86+C86</f>
        <v>73000</v>
      </c>
      <c r="L86" s="20">
        <f t="shared" ref="L86:L89" si="109">H86+D86</f>
        <v>0</v>
      </c>
      <c r="M86" s="20">
        <f t="shared" ref="M86:M89" si="110">I86+E86</f>
        <v>0</v>
      </c>
      <c r="N86" s="219" t="e">
        <f t="shared" si="106"/>
        <v>#DIV/0!</v>
      </c>
      <c r="O86" s="21"/>
    </row>
    <row r="87" spans="1:18" ht="14.7" customHeight="1" x14ac:dyDescent="0.3">
      <c r="A87" s="161">
        <v>613</v>
      </c>
      <c r="B87" s="57" t="s">
        <v>111</v>
      </c>
      <c r="C87" s="113"/>
      <c r="D87" s="139"/>
      <c r="E87" s="139"/>
      <c r="F87" s="272" t="e">
        <f t="shared" si="104"/>
        <v>#DIV/0!</v>
      </c>
      <c r="G87" s="211"/>
      <c r="H87" s="139"/>
      <c r="I87" s="139"/>
      <c r="J87" s="273" t="e">
        <f t="shared" si="105"/>
        <v>#DIV/0!</v>
      </c>
      <c r="K87" s="19">
        <f t="shared" si="108"/>
        <v>0</v>
      </c>
      <c r="L87" s="20">
        <f t="shared" si="109"/>
        <v>0</v>
      </c>
      <c r="M87" s="20">
        <f t="shared" si="110"/>
        <v>0</v>
      </c>
      <c r="N87" s="219" t="e">
        <f t="shared" si="106"/>
        <v>#DIV/0!</v>
      </c>
      <c r="O87" s="21"/>
    </row>
    <row r="88" spans="1:18" ht="14.7" customHeight="1" x14ac:dyDescent="0.25">
      <c r="A88" s="22">
        <v>614</v>
      </c>
      <c r="B88" s="57" t="s">
        <v>45</v>
      </c>
      <c r="C88" s="16">
        <v>6000</v>
      </c>
      <c r="D88" s="17"/>
      <c r="E88" s="17"/>
      <c r="F88" s="219" t="e">
        <f t="shared" si="104"/>
        <v>#DIV/0!</v>
      </c>
      <c r="G88" s="18">
        <v>3000</v>
      </c>
      <c r="H88" s="17"/>
      <c r="I88" s="17"/>
      <c r="J88" s="230" t="e">
        <f t="shared" si="105"/>
        <v>#DIV/0!</v>
      </c>
      <c r="K88" s="19">
        <f t="shared" si="108"/>
        <v>9000</v>
      </c>
      <c r="L88" s="20">
        <f t="shared" si="109"/>
        <v>0</v>
      </c>
      <c r="M88" s="20">
        <f t="shared" si="110"/>
        <v>0</v>
      </c>
      <c r="N88" s="219" t="e">
        <f t="shared" si="106"/>
        <v>#DIV/0!</v>
      </c>
      <c r="O88" s="21"/>
    </row>
    <row r="89" spans="1:18" ht="14.7" customHeight="1" x14ac:dyDescent="0.3">
      <c r="A89" s="22">
        <v>616</v>
      </c>
      <c r="B89" s="57" t="s">
        <v>122</v>
      </c>
      <c r="C89" s="16"/>
      <c r="D89" s="17"/>
      <c r="E89" s="17"/>
      <c r="F89" s="219" t="e">
        <f t="shared" si="104"/>
        <v>#DIV/0!</v>
      </c>
      <c r="G89" s="18"/>
      <c r="H89" s="17"/>
      <c r="I89" s="17"/>
      <c r="J89" s="230" t="e">
        <f t="shared" si="105"/>
        <v>#DIV/0!</v>
      </c>
      <c r="K89" s="19">
        <f t="shared" si="108"/>
        <v>0</v>
      </c>
      <c r="L89" s="20">
        <f t="shared" si="109"/>
        <v>0</v>
      </c>
      <c r="M89" s="20">
        <f t="shared" si="110"/>
        <v>0</v>
      </c>
      <c r="N89" s="219" t="e">
        <f t="shared" si="106"/>
        <v>#DIV/0!</v>
      </c>
      <c r="O89" s="21"/>
    </row>
    <row r="90" spans="1:18" ht="14.7" customHeight="1" x14ac:dyDescent="0.3">
      <c r="A90" s="52">
        <v>620</v>
      </c>
      <c r="B90" s="53" t="s">
        <v>46</v>
      </c>
      <c r="C90" s="54">
        <v>72000</v>
      </c>
      <c r="D90" s="54">
        <f>SUM(D84*0.352)</f>
        <v>0</v>
      </c>
      <c r="E90" s="54">
        <f>SUM(E84*0.352)</f>
        <v>0</v>
      </c>
      <c r="F90" s="245" t="e">
        <f t="shared" si="104"/>
        <v>#DIV/0!</v>
      </c>
      <c r="G90" s="54">
        <v>38000</v>
      </c>
      <c r="H90" s="54">
        <f>SUM(H84*0.352)</f>
        <v>0</v>
      </c>
      <c r="I90" s="54">
        <f>SUM(I84*0.352)</f>
        <v>0</v>
      </c>
      <c r="J90" s="262" t="e">
        <f t="shared" si="105"/>
        <v>#DIV/0!</v>
      </c>
      <c r="K90" s="54">
        <f t="shared" ref="K90:M90" si="111">SUM(C90+G90)</f>
        <v>110000</v>
      </c>
      <c r="L90" s="54">
        <f t="shared" si="111"/>
        <v>0</v>
      </c>
      <c r="M90" s="54">
        <f t="shared" si="111"/>
        <v>0</v>
      </c>
      <c r="N90" s="245" t="e">
        <f t="shared" si="106"/>
        <v>#DIV/0!</v>
      </c>
      <c r="O90" s="21"/>
    </row>
    <row r="91" spans="1:18" ht="14.7" customHeight="1" x14ac:dyDescent="0.3">
      <c r="A91" s="52">
        <v>631</v>
      </c>
      <c r="B91" s="53" t="s">
        <v>47</v>
      </c>
      <c r="C91" s="54">
        <f>SUM(C92:C93)</f>
        <v>200</v>
      </c>
      <c r="D91" s="55">
        <f>SUM(D92:D93)</f>
        <v>0</v>
      </c>
      <c r="E91" s="55">
        <f>SUM(E92:E93)</f>
        <v>0</v>
      </c>
      <c r="F91" s="245" t="e">
        <f t="shared" si="104"/>
        <v>#DIV/0!</v>
      </c>
      <c r="G91" s="56">
        <f>SUM(G92:G93)</f>
        <v>200</v>
      </c>
      <c r="H91" s="55">
        <f>SUM(H92:H93)</f>
        <v>0</v>
      </c>
      <c r="I91" s="55">
        <f>SUM(I92:I93)</f>
        <v>0</v>
      </c>
      <c r="J91" s="245" t="e">
        <f t="shared" si="105"/>
        <v>#DIV/0!</v>
      </c>
      <c r="K91" s="56">
        <f>SUM(K92:K93)</f>
        <v>400</v>
      </c>
      <c r="L91" s="56">
        <f>SUM(L92:L93)</f>
        <v>0</v>
      </c>
      <c r="M91" s="56">
        <f>SUM(M92:M93)</f>
        <v>0</v>
      </c>
      <c r="N91" s="245" t="e">
        <f t="shared" si="106"/>
        <v>#DIV/0!</v>
      </c>
      <c r="O91" s="21"/>
    </row>
    <row r="92" spans="1:18" s="14" customFormat="1" ht="14.7" customHeight="1" x14ac:dyDescent="0.3">
      <c r="A92" s="58">
        <v>631001</v>
      </c>
      <c r="B92" s="59" t="s">
        <v>48</v>
      </c>
      <c r="C92" s="60">
        <v>100</v>
      </c>
      <c r="D92" s="61"/>
      <c r="E92" s="61"/>
      <c r="F92" s="246" t="e">
        <f t="shared" si="104"/>
        <v>#DIV/0!</v>
      </c>
      <c r="G92" s="62">
        <v>100</v>
      </c>
      <c r="H92" s="61"/>
      <c r="I92" s="61"/>
      <c r="J92" s="263"/>
      <c r="K92" s="19">
        <f t="shared" ref="K92:M93" si="112">G92+C92</f>
        <v>200</v>
      </c>
      <c r="L92" s="20">
        <f t="shared" si="112"/>
        <v>0</v>
      </c>
      <c r="M92" s="20">
        <f t="shared" si="112"/>
        <v>0</v>
      </c>
      <c r="N92" s="246" t="e">
        <f t="shared" si="106"/>
        <v>#DIV/0!</v>
      </c>
      <c r="O92" s="21"/>
    </row>
    <row r="93" spans="1:18" s="14" customFormat="1" ht="14.7" customHeight="1" x14ac:dyDescent="0.3">
      <c r="A93" s="63">
        <v>631002</v>
      </c>
      <c r="B93" s="57" t="s">
        <v>49</v>
      </c>
      <c r="C93" s="64">
        <v>100</v>
      </c>
      <c r="D93" s="65"/>
      <c r="E93" s="65"/>
      <c r="F93" s="247" t="e">
        <f t="shared" si="104"/>
        <v>#DIV/0!</v>
      </c>
      <c r="G93" s="66">
        <v>100</v>
      </c>
      <c r="H93" s="65"/>
      <c r="I93" s="65"/>
      <c r="J93" s="264"/>
      <c r="K93" s="19">
        <f t="shared" si="112"/>
        <v>200</v>
      </c>
      <c r="L93" s="20">
        <f t="shared" si="112"/>
        <v>0</v>
      </c>
      <c r="M93" s="20">
        <f t="shared" si="112"/>
        <v>0</v>
      </c>
      <c r="N93" s="247" t="e">
        <f t="shared" si="106"/>
        <v>#DIV/0!</v>
      </c>
      <c r="O93" s="21"/>
    </row>
    <row r="94" spans="1:18" ht="14.7" customHeight="1" x14ac:dyDescent="0.3">
      <c r="A94" s="33">
        <v>632</v>
      </c>
      <c r="B94" s="53" t="s">
        <v>50</v>
      </c>
      <c r="C94" s="54">
        <f>SUM(C95:C100)</f>
        <v>52100</v>
      </c>
      <c r="D94" s="54">
        <f>SUM(D95:D100)</f>
        <v>0</v>
      </c>
      <c r="E94" s="54">
        <f>SUM(E95:E100)</f>
        <v>0</v>
      </c>
      <c r="F94" s="245" t="e">
        <f t="shared" si="104"/>
        <v>#DIV/0!</v>
      </c>
      <c r="G94" s="54">
        <f>SUM(G95:G100)</f>
        <v>104600</v>
      </c>
      <c r="H94" s="54">
        <f>SUM(H95:H100)</f>
        <v>0</v>
      </c>
      <c r="I94" s="54">
        <f>SUM(I95:I100)</f>
        <v>0</v>
      </c>
      <c r="J94" s="262" t="e">
        <f t="shared" si="105"/>
        <v>#DIV/0!</v>
      </c>
      <c r="K94" s="54">
        <f>SUM(K95:K100)</f>
        <v>156700</v>
      </c>
      <c r="L94" s="54">
        <f>SUM(L95:L100)</f>
        <v>0</v>
      </c>
      <c r="M94" s="54">
        <f>SUM(M95:M100)</f>
        <v>0</v>
      </c>
      <c r="N94" s="245" t="e">
        <f t="shared" si="106"/>
        <v>#DIV/0!</v>
      </c>
      <c r="O94" s="21"/>
    </row>
    <row r="95" spans="1:18" ht="14.7" customHeight="1" x14ac:dyDescent="0.3">
      <c r="A95" s="15">
        <v>632001</v>
      </c>
      <c r="B95" s="57" t="s">
        <v>163</v>
      </c>
      <c r="C95" s="16">
        <v>23000</v>
      </c>
      <c r="D95" s="17"/>
      <c r="E95" s="17"/>
      <c r="F95" s="219" t="e">
        <f t="shared" si="104"/>
        <v>#DIV/0!</v>
      </c>
      <c r="G95" s="18">
        <v>45000</v>
      </c>
      <c r="H95" s="17"/>
      <c r="I95" s="17"/>
      <c r="J95" s="230" t="e">
        <f t="shared" si="105"/>
        <v>#DIV/0!</v>
      </c>
      <c r="K95" s="19">
        <f t="shared" ref="K95:M100" si="113">G95+C95</f>
        <v>68000</v>
      </c>
      <c r="L95" s="20">
        <f t="shared" si="113"/>
        <v>0</v>
      </c>
      <c r="M95" s="20">
        <f t="shared" si="113"/>
        <v>0</v>
      </c>
      <c r="N95" s="219" t="e">
        <f t="shared" si="106"/>
        <v>#DIV/0!</v>
      </c>
      <c r="O95" s="21"/>
    </row>
    <row r="96" spans="1:18" s="14" customFormat="1" ht="14.7" customHeight="1" x14ac:dyDescent="0.3">
      <c r="A96" s="22"/>
      <c r="B96" s="57" t="s">
        <v>139</v>
      </c>
      <c r="C96" s="16">
        <v>23000</v>
      </c>
      <c r="D96" s="17"/>
      <c r="E96" s="17"/>
      <c r="F96" s="219" t="e">
        <f t="shared" si="104"/>
        <v>#DIV/0!</v>
      </c>
      <c r="G96" s="18">
        <v>50000</v>
      </c>
      <c r="H96" s="17"/>
      <c r="I96" s="17"/>
      <c r="J96" s="230" t="e">
        <f t="shared" si="105"/>
        <v>#DIV/0!</v>
      </c>
      <c r="K96" s="19">
        <f t="shared" si="113"/>
        <v>73000</v>
      </c>
      <c r="L96" s="20">
        <f t="shared" si="113"/>
        <v>0</v>
      </c>
      <c r="M96" s="20">
        <f t="shared" si="113"/>
        <v>0</v>
      </c>
      <c r="N96" s="219" t="e">
        <f t="shared" si="106"/>
        <v>#DIV/0!</v>
      </c>
      <c r="O96" s="21"/>
      <c r="P96" s="34"/>
    </row>
    <row r="97" spans="1:16" ht="14.7" customHeight="1" x14ac:dyDescent="0.3">
      <c r="A97" s="15">
        <v>632002</v>
      </c>
      <c r="B97" s="57" t="s">
        <v>51</v>
      </c>
      <c r="C97" s="16">
        <v>3000</v>
      </c>
      <c r="D97" s="17"/>
      <c r="E97" s="17"/>
      <c r="F97" s="219" t="e">
        <f t="shared" si="104"/>
        <v>#DIV/0!</v>
      </c>
      <c r="G97" s="18">
        <v>8000</v>
      </c>
      <c r="H97" s="17"/>
      <c r="I97" s="17"/>
      <c r="J97" s="230" t="e">
        <f t="shared" si="105"/>
        <v>#DIV/0!</v>
      </c>
      <c r="K97" s="19">
        <f t="shared" si="113"/>
        <v>11000</v>
      </c>
      <c r="L97" s="20">
        <f t="shared" si="113"/>
        <v>0</v>
      </c>
      <c r="M97" s="20">
        <f t="shared" si="113"/>
        <v>0</v>
      </c>
      <c r="N97" s="219" t="e">
        <f t="shared" si="106"/>
        <v>#DIV/0!</v>
      </c>
      <c r="O97" s="21"/>
      <c r="P97" s="67"/>
    </row>
    <row r="98" spans="1:16" ht="14.7" customHeight="1" x14ac:dyDescent="0.3">
      <c r="A98" s="15">
        <v>632003</v>
      </c>
      <c r="B98" s="57" t="s">
        <v>52</v>
      </c>
      <c r="C98" s="16">
        <v>2500</v>
      </c>
      <c r="D98" s="17"/>
      <c r="E98" s="17"/>
      <c r="F98" s="219" t="e">
        <f t="shared" si="104"/>
        <v>#DIV/0!</v>
      </c>
      <c r="G98" s="18">
        <v>1500</v>
      </c>
      <c r="H98" s="17"/>
      <c r="I98" s="17"/>
      <c r="J98" s="230" t="e">
        <f t="shared" si="105"/>
        <v>#DIV/0!</v>
      </c>
      <c r="K98" s="19">
        <f t="shared" si="113"/>
        <v>4000</v>
      </c>
      <c r="L98" s="20">
        <f t="shared" si="113"/>
        <v>0</v>
      </c>
      <c r="M98" s="20">
        <f t="shared" si="113"/>
        <v>0</v>
      </c>
      <c r="N98" s="219" t="e">
        <f t="shared" si="106"/>
        <v>#DIV/0!</v>
      </c>
      <c r="O98" s="21"/>
    </row>
    <row r="99" spans="1:16" ht="14.7" customHeight="1" x14ac:dyDescent="0.3">
      <c r="A99" s="15">
        <v>632003</v>
      </c>
      <c r="B99" s="57" t="s">
        <v>112</v>
      </c>
      <c r="C99" s="16">
        <v>500</v>
      </c>
      <c r="D99" s="17"/>
      <c r="E99" s="17"/>
      <c r="F99" s="219" t="e">
        <f t="shared" si="104"/>
        <v>#DIV/0!</v>
      </c>
      <c r="G99" s="18"/>
      <c r="H99" s="17"/>
      <c r="I99" s="17"/>
      <c r="J99" s="230"/>
      <c r="K99" s="19">
        <f t="shared" si="113"/>
        <v>500</v>
      </c>
      <c r="L99" s="20">
        <f t="shared" si="113"/>
        <v>0</v>
      </c>
      <c r="M99" s="20">
        <f t="shared" si="113"/>
        <v>0</v>
      </c>
      <c r="N99" s="219" t="e">
        <f t="shared" si="106"/>
        <v>#DIV/0!</v>
      </c>
      <c r="O99" s="21"/>
      <c r="P99" s="165"/>
    </row>
    <row r="100" spans="1:16" ht="14.7" customHeight="1" x14ac:dyDescent="0.3">
      <c r="A100" s="15">
        <v>632004</v>
      </c>
      <c r="B100" s="57" t="s">
        <v>148</v>
      </c>
      <c r="C100" s="24">
        <v>100</v>
      </c>
      <c r="D100" s="17"/>
      <c r="E100" s="18"/>
      <c r="F100" s="219" t="e">
        <f t="shared" si="104"/>
        <v>#DIV/0!</v>
      </c>
      <c r="G100" s="18">
        <v>100</v>
      </c>
      <c r="H100" s="18"/>
      <c r="I100" s="18"/>
      <c r="J100" s="230" t="e">
        <f t="shared" si="105"/>
        <v>#DIV/0!</v>
      </c>
      <c r="K100" s="19">
        <f t="shared" si="113"/>
        <v>200</v>
      </c>
      <c r="L100" s="20">
        <f t="shared" si="113"/>
        <v>0</v>
      </c>
      <c r="M100" s="20">
        <f t="shared" si="113"/>
        <v>0</v>
      </c>
      <c r="N100" s="219" t="e">
        <f t="shared" si="106"/>
        <v>#DIV/0!</v>
      </c>
      <c r="O100" s="21"/>
    </row>
    <row r="101" spans="1:16" ht="14.7" customHeight="1" x14ac:dyDescent="0.3">
      <c r="A101" s="52">
        <v>633</v>
      </c>
      <c r="B101" s="53" t="s">
        <v>53</v>
      </c>
      <c r="C101" s="68">
        <f>SUM(C102:C124)-C106</f>
        <v>37950</v>
      </c>
      <c r="D101" s="68">
        <f>SUM(D102:D124)-D106</f>
        <v>0</v>
      </c>
      <c r="E101" s="68">
        <f>SUM(E102:E124)-E106</f>
        <v>0</v>
      </c>
      <c r="F101" s="245" t="e">
        <f t="shared" si="104"/>
        <v>#DIV/0!</v>
      </c>
      <c r="G101" s="68">
        <f>SUM(G102:G124)-G106</f>
        <v>17413.18</v>
      </c>
      <c r="H101" s="68">
        <f>SUM(H102:H124)-H106</f>
        <v>0</v>
      </c>
      <c r="I101" s="68">
        <f>SUM(I102:I124)-I106</f>
        <v>0</v>
      </c>
      <c r="J101" s="262" t="e">
        <f t="shared" si="105"/>
        <v>#DIV/0!</v>
      </c>
      <c r="K101" s="68">
        <f>SUM(K102:K124)-K106</f>
        <v>55363.179999999986</v>
      </c>
      <c r="L101" s="68">
        <f>SUM(L102:L124)-L106</f>
        <v>0</v>
      </c>
      <c r="M101" s="68">
        <f>SUM(M102:M124)-M106</f>
        <v>0</v>
      </c>
      <c r="N101" s="245" t="e">
        <f t="shared" si="106"/>
        <v>#DIV/0!</v>
      </c>
      <c r="O101" s="21"/>
    </row>
    <row r="102" spans="1:16" ht="14.7" customHeight="1" x14ac:dyDescent="0.3">
      <c r="A102" s="69">
        <v>633001</v>
      </c>
      <c r="B102" s="59" t="s">
        <v>183</v>
      </c>
      <c r="C102" s="60">
        <v>2000</v>
      </c>
      <c r="D102" s="61"/>
      <c r="E102" s="61"/>
      <c r="F102" s="246" t="e">
        <f t="shared" si="104"/>
        <v>#DIV/0!</v>
      </c>
      <c r="G102" s="457"/>
      <c r="H102" s="61"/>
      <c r="I102" s="61"/>
      <c r="J102" s="263" t="e">
        <f t="shared" si="105"/>
        <v>#DIV/0!</v>
      </c>
      <c r="K102" s="19">
        <f t="shared" ref="K102:M102" si="114">G102+C102</f>
        <v>2000</v>
      </c>
      <c r="L102" s="20">
        <f t="shared" si="114"/>
        <v>0</v>
      </c>
      <c r="M102" s="20">
        <f t="shared" si="114"/>
        <v>0</v>
      </c>
      <c r="N102" s="246" t="e">
        <f t="shared" si="106"/>
        <v>#DIV/0!</v>
      </c>
      <c r="O102" s="205"/>
    </row>
    <row r="103" spans="1:16" ht="14.7" customHeight="1" x14ac:dyDescent="0.3">
      <c r="A103" s="15">
        <v>633002</v>
      </c>
      <c r="B103" s="57" t="s">
        <v>54</v>
      </c>
      <c r="C103" s="16">
        <v>2000</v>
      </c>
      <c r="D103" s="17"/>
      <c r="E103" s="17"/>
      <c r="F103" s="219" t="e">
        <f t="shared" si="104"/>
        <v>#DIV/0!</v>
      </c>
      <c r="G103" s="18">
        <v>500</v>
      </c>
      <c r="H103" s="17"/>
      <c r="I103" s="17"/>
      <c r="J103" s="263" t="e">
        <f t="shared" si="105"/>
        <v>#DIV/0!</v>
      </c>
      <c r="K103" s="19">
        <f t="shared" ref="K103:K105" si="115">G103+C103</f>
        <v>2500</v>
      </c>
      <c r="L103" s="20">
        <f t="shared" ref="L103:L105" si="116">H103+D103</f>
        <v>0</v>
      </c>
      <c r="M103" s="20">
        <f t="shared" ref="M103:M105" si="117">I103+E103</f>
        <v>0</v>
      </c>
      <c r="N103" s="219" t="e">
        <f t="shared" si="106"/>
        <v>#DIV/0!</v>
      </c>
      <c r="O103" s="206"/>
    </row>
    <row r="104" spans="1:16" ht="14.7" customHeight="1" x14ac:dyDescent="0.3">
      <c r="A104" s="15">
        <v>633003</v>
      </c>
      <c r="B104" s="57" t="s">
        <v>55</v>
      </c>
      <c r="C104" s="16">
        <v>100</v>
      </c>
      <c r="D104" s="17"/>
      <c r="E104" s="17"/>
      <c r="F104" s="219" t="e">
        <f t="shared" si="104"/>
        <v>#DIV/0!</v>
      </c>
      <c r="G104" s="18"/>
      <c r="H104" s="17"/>
      <c r="I104" s="17"/>
      <c r="J104" s="263" t="e">
        <f t="shared" si="105"/>
        <v>#DIV/0!</v>
      </c>
      <c r="K104" s="19">
        <f t="shared" si="115"/>
        <v>100</v>
      </c>
      <c r="L104" s="20">
        <f t="shared" si="116"/>
        <v>0</v>
      </c>
      <c r="M104" s="20">
        <f t="shared" si="117"/>
        <v>0</v>
      </c>
      <c r="N104" s="219" t="e">
        <f t="shared" si="106"/>
        <v>#DIV/0!</v>
      </c>
      <c r="O104" s="207"/>
    </row>
    <row r="105" spans="1:16" ht="14.7" customHeight="1" x14ac:dyDescent="0.3">
      <c r="A105" s="15">
        <v>633004</v>
      </c>
      <c r="B105" s="57" t="s">
        <v>56</v>
      </c>
      <c r="C105" s="456">
        <v>4000</v>
      </c>
      <c r="D105" s="71"/>
      <c r="E105" s="71"/>
      <c r="F105" s="248" t="e">
        <f t="shared" si="104"/>
        <v>#DIV/0!</v>
      </c>
      <c r="G105" s="72">
        <v>2000</v>
      </c>
      <c r="H105" s="71"/>
      <c r="I105" s="71"/>
      <c r="J105" s="263" t="e">
        <f t="shared" si="105"/>
        <v>#DIV/0!</v>
      </c>
      <c r="K105" s="19">
        <f t="shared" si="115"/>
        <v>6000</v>
      </c>
      <c r="L105" s="20">
        <f t="shared" si="116"/>
        <v>0</v>
      </c>
      <c r="M105" s="20">
        <f t="shared" si="117"/>
        <v>0</v>
      </c>
      <c r="N105" s="248" t="e">
        <f t="shared" si="106"/>
        <v>#DIV/0!</v>
      </c>
      <c r="O105" s="201"/>
    </row>
    <row r="106" spans="1:16" ht="14.7" customHeight="1" x14ac:dyDescent="0.3">
      <c r="A106" s="73">
        <v>633006</v>
      </c>
      <c r="B106" s="74" t="s">
        <v>57</v>
      </c>
      <c r="C106" s="164">
        <f>SUM(C107:C119)</f>
        <v>24250</v>
      </c>
      <c r="D106" s="164">
        <f>SUM(D107:D119)</f>
        <v>0</v>
      </c>
      <c r="E106" s="164">
        <f>SUM(E107:E119)</f>
        <v>0</v>
      </c>
      <c r="F106" s="249" t="e">
        <f t="shared" si="104"/>
        <v>#DIV/0!</v>
      </c>
      <c r="G106" s="164">
        <f>SUM(G107:G119)</f>
        <v>14513.18</v>
      </c>
      <c r="H106" s="164">
        <f>SUM(H107:H119)</f>
        <v>0</v>
      </c>
      <c r="I106" s="164">
        <f>SUM(I107:I119)</f>
        <v>0</v>
      </c>
      <c r="J106" s="263" t="e">
        <f t="shared" si="105"/>
        <v>#DIV/0!</v>
      </c>
      <c r="K106" s="164">
        <f>SUM(K107:K119)</f>
        <v>38763.18</v>
      </c>
      <c r="L106" s="164">
        <f>SUM(L107:L119)</f>
        <v>0</v>
      </c>
      <c r="M106" s="164">
        <f>SUM(M107:M119)</f>
        <v>0</v>
      </c>
      <c r="N106" s="249" t="e">
        <f t="shared" si="106"/>
        <v>#DIV/0!</v>
      </c>
      <c r="O106" s="201"/>
    </row>
    <row r="107" spans="1:16" ht="14.7" customHeight="1" x14ac:dyDescent="0.3">
      <c r="A107" s="73"/>
      <c r="B107" s="195" t="s">
        <v>171</v>
      </c>
      <c r="C107" s="196">
        <v>10000</v>
      </c>
      <c r="D107" s="193"/>
      <c r="E107" s="194"/>
      <c r="F107" s="250" t="e">
        <f t="shared" si="104"/>
        <v>#DIV/0!</v>
      </c>
      <c r="G107" s="194">
        <v>5000</v>
      </c>
      <c r="H107" s="194"/>
      <c r="I107" s="194"/>
      <c r="J107" s="263" t="e">
        <f t="shared" si="105"/>
        <v>#DIV/0!</v>
      </c>
      <c r="K107" s="19">
        <f t="shared" ref="K107" si="118">G107+C107</f>
        <v>15000</v>
      </c>
      <c r="L107" s="20">
        <f t="shared" ref="L107" si="119">H107+D107</f>
        <v>0</v>
      </c>
      <c r="M107" s="20">
        <f t="shared" ref="M107" si="120">I107+E107</f>
        <v>0</v>
      </c>
      <c r="N107" s="249" t="e">
        <f t="shared" si="106"/>
        <v>#DIV/0!</v>
      </c>
      <c r="O107" s="208"/>
    </row>
    <row r="108" spans="1:16" s="75" customFormat="1" ht="14.7" customHeight="1" x14ac:dyDescent="0.3">
      <c r="A108" s="22"/>
      <c r="B108" s="57" t="s">
        <v>58</v>
      </c>
      <c r="C108" s="16">
        <v>3000</v>
      </c>
      <c r="D108" s="17"/>
      <c r="E108" s="17"/>
      <c r="F108" s="219" t="e">
        <f t="shared" si="104"/>
        <v>#DIV/0!</v>
      </c>
      <c r="G108" s="18">
        <v>1500</v>
      </c>
      <c r="H108" s="17"/>
      <c r="I108" s="17"/>
      <c r="J108" s="263" t="e">
        <f t="shared" si="105"/>
        <v>#DIV/0!</v>
      </c>
      <c r="K108" s="19">
        <f t="shared" ref="K108:M121" si="121">G108+C108</f>
        <v>4500</v>
      </c>
      <c r="L108" s="20">
        <f t="shared" si="121"/>
        <v>0</v>
      </c>
      <c r="M108" s="20">
        <f t="shared" si="121"/>
        <v>0</v>
      </c>
      <c r="N108" s="219" t="e">
        <f t="shared" si="106"/>
        <v>#DIV/0!</v>
      </c>
      <c r="O108" s="209"/>
    </row>
    <row r="109" spans="1:16" s="75" customFormat="1" ht="14.7" customHeight="1" x14ac:dyDescent="0.3">
      <c r="A109" s="22"/>
      <c r="B109" s="57" t="s">
        <v>59</v>
      </c>
      <c r="C109" s="16">
        <v>3000</v>
      </c>
      <c r="D109" s="17"/>
      <c r="E109" s="17"/>
      <c r="F109" s="219" t="e">
        <f t="shared" ref="F109:F120" si="122">SUM(E109/D109*100)</f>
        <v>#DIV/0!</v>
      </c>
      <c r="G109" s="18">
        <v>300</v>
      </c>
      <c r="H109" s="17"/>
      <c r="I109" s="17"/>
      <c r="J109" s="263" t="e">
        <f t="shared" si="105"/>
        <v>#DIV/0!</v>
      </c>
      <c r="K109" s="19">
        <f t="shared" ref="K109" si="123">G109+C109</f>
        <v>3300</v>
      </c>
      <c r="L109" s="20">
        <f t="shared" ref="L109" si="124">H109+D109</f>
        <v>0</v>
      </c>
      <c r="M109" s="20">
        <f t="shared" ref="M109" si="125">I109+E109</f>
        <v>0</v>
      </c>
      <c r="N109" s="219" t="e">
        <f t="shared" ref="N109" si="126">SUM(M109/L109*100)</f>
        <v>#DIV/0!</v>
      </c>
      <c r="O109" s="210"/>
    </row>
    <row r="110" spans="1:16" s="75" customFormat="1" ht="14.7" customHeight="1" x14ac:dyDescent="0.3">
      <c r="A110" s="22"/>
      <c r="B110" s="57" t="s">
        <v>138</v>
      </c>
      <c r="C110" s="16">
        <v>1000</v>
      </c>
      <c r="D110" s="17"/>
      <c r="E110" s="17"/>
      <c r="F110" s="219" t="e">
        <f t="shared" si="122"/>
        <v>#DIV/0!</v>
      </c>
      <c r="G110" s="18"/>
      <c r="H110" s="17"/>
      <c r="I110" s="17"/>
      <c r="J110" s="263" t="e">
        <f t="shared" si="105"/>
        <v>#DIV/0!</v>
      </c>
      <c r="K110" s="19">
        <f t="shared" si="121"/>
        <v>1000</v>
      </c>
      <c r="L110" s="20">
        <f t="shared" si="121"/>
        <v>0</v>
      </c>
      <c r="M110" s="20">
        <f t="shared" si="121"/>
        <v>0</v>
      </c>
      <c r="N110" s="219" t="e">
        <f t="shared" si="106"/>
        <v>#DIV/0!</v>
      </c>
      <c r="O110" s="210"/>
    </row>
    <row r="111" spans="1:16" ht="14.7" customHeight="1" x14ac:dyDescent="0.3">
      <c r="A111" s="22"/>
      <c r="B111" s="57" t="s">
        <v>155</v>
      </c>
      <c r="C111" s="456">
        <v>2000</v>
      </c>
      <c r="D111" s="71"/>
      <c r="E111" s="71"/>
      <c r="F111" s="219" t="e">
        <f t="shared" si="122"/>
        <v>#DIV/0!</v>
      </c>
      <c r="G111" s="72">
        <v>1000</v>
      </c>
      <c r="H111" s="71"/>
      <c r="I111" s="71"/>
      <c r="J111" s="263" t="e">
        <f t="shared" si="105"/>
        <v>#DIV/0!</v>
      </c>
      <c r="K111" s="19">
        <f t="shared" si="121"/>
        <v>3000</v>
      </c>
      <c r="L111" s="20">
        <f t="shared" si="121"/>
        <v>0</v>
      </c>
      <c r="M111" s="20">
        <f t="shared" si="121"/>
        <v>0</v>
      </c>
      <c r="N111" s="248" t="e">
        <f t="shared" si="106"/>
        <v>#DIV/0!</v>
      </c>
      <c r="O111" s="207"/>
    </row>
    <row r="112" spans="1:16" ht="14.7" customHeight="1" x14ac:dyDescent="0.3">
      <c r="A112" s="22"/>
      <c r="B112" s="57" t="s">
        <v>60</v>
      </c>
      <c r="C112" s="16">
        <v>2000</v>
      </c>
      <c r="D112" s="17"/>
      <c r="E112" s="17"/>
      <c r="F112" s="219" t="e">
        <f t="shared" si="122"/>
        <v>#DIV/0!</v>
      </c>
      <c r="G112" s="18"/>
      <c r="H112" s="17"/>
      <c r="I112" s="17"/>
      <c r="J112" s="263" t="e">
        <f t="shared" si="105"/>
        <v>#DIV/0!</v>
      </c>
      <c r="K112" s="19">
        <f t="shared" si="121"/>
        <v>2000</v>
      </c>
      <c r="L112" s="20">
        <f t="shared" si="121"/>
        <v>0</v>
      </c>
      <c r="M112" s="20">
        <f t="shared" si="121"/>
        <v>0</v>
      </c>
      <c r="N112" s="219" t="e">
        <f t="shared" si="106"/>
        <v>#DIV/0!</v>
      </c>
      <c r="O112" s="201"/>
    </row>
    <row r="113" spans="1:17" ht="14.7" customHeight="1" x14ac:dyDescent="0.3">
      <c r="A113" s="22"/>
      <c r="B113" s="57" t="s">
        <v>156</v>
      </c>
      <c r="C113" s="16">
        <v>500</v>
      </c>
      <c r="D113" s="17"/>
      <c r="E113" s="17"/>
      <c r="F113" s="219" t="e">
        <f t="shared" si="122"/>
        <v>#DIV/0!</v>
      </c>
      <c r="G113" s="18"/>
      <c r="H113" s="17"/>
      <c r="I113" s="17"/>
      <c r="J113" s="263" t="e">
        <f t="shared" si="105"/>
        <v>#DIV/0!</v>
      </c>
      <c r="K113" s="19">
        <f t="shared" si="121"/>
        <v>500</v>
      </c>
      <c r="L113" s="20">
        <f t="shared" si="121"/>
        <v>0</v>
      </c>
      <c r="M113" s="20">
        <f t="shared" si="121"/>
        <v>0</v>
      </c>
      <c r="N113" s="219" t="e">
        <f t="shared" si="106"/>
        <v>#DIV/0!</v>
      </c>
      <c r="O113" s="201"/>
    </row>
    <row r="114" spans="1:17" ht="14.7" customHeight="1" x14ac:dyDescent="0.3">
      <c r="A114" s="22"/>
      <c r="B114" s="57" t="s">
        <v>61</v>
      </c>
      <c r="C114" s="70"/>
      <c r="D114" s="71"/>
      <c r="E114" s="71"/>
      <c r="F114" s="219" t="e">
        <f t="shared" si="122"/>
        <v>#DIV/0!</v>
      </c>
      <c r="G114" s="72">
        <v>3000</v>
      </c>
      <c r="H114" s="71"/>
      <c r="I114" s="71"/>
      <c r="J114" s="263" t="e">
        <f t="shared" si="105"/>
        <v>#DIV/0!</v>
      </c>
      <c r="K114" s="19">
        <f t="shared" si="121"/>
        <v>3000</v>
      </c>
      <c r="L114" s="20">
        <f t="shared" si="121"/>
        <v>0</v>
      </c>
      <c r="M114" s="20">
        <f t="shared" si="121"/>
        <v>0</v>
      </c>
      <c r="N114" s="248" t="e">
        <f t="shared" si="106"/>
        <v>#DIV/0!</v>
      </c>
      <c r="O114" s="155"/>
    </row>
    <row r="115" spans="1:17" ht="14.7" customHeight="1" x14ac:dyDescent="0.3">
      <c r="A115" s="22"/>
      <c r="B115" s="57" t="s">
        <v>173</v>
      </c>
      <c r="C115" s="70">
        <v>400</v>
      </c>
      <c r="D115" s="71"/>
      <c r="E115" s="71"/>
      <c r="F115" s="219" t="e">
        <f t="shared" si="122"/>
        <v>#DIV/0!</v>
      </c>
      <c r="G115" s="72"/>
      <c r="H115" s="71"/>
      <c r="I115" s="71"/>
      <c r="J115" s="263" t="e">
        <f t="shared" si="105"/>
        <v>#DIV/0!</v>
      </c>
      <c r="K115" s="19">
        <f t="shared" ref="K115" si="127">G115+C115</f>
        <v>400</v>
      </c>
      <c r="L115" s="20">
        <f t="shared" ref="L115" si="128">H115+D115</f>
        <v>0</v>
      </c>
      <c r="M115" s="20">
        <f t="shared" ref="M115" si="129">I115+E115</f>
        <v>0</v>
      </c>
      <c r="N115" s="248" t="e">
        <f t="shared" ref="N115" si="130">SUM(M115/L115*100)</f>
        <v>#DIV/0!</v>
      </c>
      <c r="O115" s="155"/>
    </row>
    <row r="116" spans="1:17" ht="14.7" customHeight="1" x14ac:dyDescent="0.3">
      <c r="A116" s="22"/>
      <c r="B116" s="57" t="s">
        <v>172</v>
      </c>
      <c r="C116" s="70">
        <v>850</v>
      </c>
      <c r="D116" s="71"/>
      <c r="E116" s="71"/>
      <c r="F116" s="219" t="e">
        <f t="shared" ref="F116" si="131">SUM(E116/D116*100)</f>
        <v>#DIV/0!</v>
      </c>
      <c r="G116" s="72"/>
      <c r="H116" s="71"/>
      <c r="I116" s="71"/>
      <c r="J116" s="263" t="e">
        <f t="shared" ref="J116" si="132">SUM(I116/H116*100)</f>
        <v>#DIV/0!</v>
      </c>
      <c r="K116" s="19">
        <f t="shared" si="121"/>
        <v>850</v>
      </c>
      <c r="L116" s="20">
        <f t="shared" si="121"/>
        <v>0</v>
      </c>
      <c r="M116" s="20">
        <f t="shared" si="121"/>
        <v>0</v>
      </c>
      <c r="N116" s="248" t="e">
        <f t="shared" ref="N116" si="133">SUM(M116/L116*100)</f>
        <v>#DIV/0!</v>
      </c>
      <c r="O116" s="155"/>
    </row>
    <row r="117" spans="1:17" ht="14.7" customHeight="1" x14ac:dyDescent="0.3">
      <c r="A117" s="22"/>
      <c r="B117" s="57" t="s">
        <v>162</v>
      </c>
      <c r="C117" s="70">
        <v>1500</v>
      </c>
      <c r="D117" s="71"/>
      <c r="E117" s="71"/>
      <c r="F117" s="219" t="e">
        <f t="shared" si="122"/>
        <v>#DIV/0!</v>
      </c>
      <c r="G117" s="72"/>
      <c r="H117" s="71"/>
      <c r="I117" s="71"/>
      <c r="J117" s="263" t="e">
        <f t="shared" si="105"/>
        <v>#DIV/0!</v>
      </c>
      <c r="K117" s="19">
        <f t="shared" ref="K117" si="134">G117+C117</f>
        <v>1500</v>
      </c>
      <c r="L117" s="20">
        <f t="shared" ref="L117" si="135">H117+D117</f>
        <v>0</v>
      </c>
      <c r="M117" s="20">
        <f t="shared" ref="M117" si="136">I117+E117</f>
        <v>0</v>
      </c>
      <c r="N117" s="248" t="e">
        <f t="shared" ref="N117" si="137">SUM(M117/L117*100)</f>
        <v>#DIV/0!</v>
      </c>
      <c r="O117" s="155"/>
    </row>
    <row r="118" spans="1:17" ht="14.7" customHeight="1" x14ac:dyDescent="0.3">
      <c r="A118" s="22"/>
      <c r="B118" s="57" t="s">
        <v>123</v>
      </c>
      <c r="C118" s="70"/>
      <c r="D118" s="71"/>
      <c r="E118" s="71"/>
      <c r="F118" s="219" t="e">
        <f t="shared" ref="F118" si="138">SUM(E118/D118*100)</f>
        <v>#DIV/0!</v>
      </c>
      <c r="G118" s="72">
        <v>3213.18</v>
      </c>
      <c r="H118" s="71"/>
      <c r="I118" s="71"/>
      <c r="J118" s="263" t="e">
        <f t="shared" ref="J118" si="139">SUM(I118/H118*100)</f>
        <v>#DIV/0!</v>
      </c>
      <c r="K118" s="19">
        <f t="shared" ref="K118" si="140">G118+C118</f>
        <v>3213.18</v>
      </c>
      <c r="L118" s="20">
        <f t="shared" ref="L118" si="141">H118+D118</f>
        <v>0</v>
      </c>
      <c r="M118" s="20">
        <f t="shared" ref="M118" si="142">I118+E118</f>
        <v>0</v>
      </c>
      <c r="N118" s="248" t="e">
        <f t="shared" ref="N118" si="143">SUM(M118/L118*100)</f>
        <v>#DIV/0!</v>
      </c>
      <c r="O118" s="154"/>
      <c r="Q118" s="165"/>
    </row>
    <row r="119" spans="1:17" ht="14.7" customHeight="1" x14ac:dyDescent="0.3">
      <c r="A119" s="22"/>
      <c r="B119" s="57" t="s">
        <v>161</v>
      </c>
      <c r="C119" s="70"/>
      <c r="D119" s="71"/>
      <c r="E119" s="71"/>
      <c r="F119" s="219" t="e">
        <f t="shared" si="122"/>
        <v>#DIV/0!</v>
      </c>
      <c r="G119" s="72">
        <v>500</v>
      </c>
      <c r="H119" s="71"/>
      <c r="I119" s="71"/>
      <c r="J119" s="263" t="e">
        <f t="shared" si="105"/>
        <v>#DIV/0!</v>
      </c>
      <c r="K119" s="19">
        <f t="shared" si="121"/>
        <v>500</v>
      </c>
      <c r="L119" s="20">
        <f t="shared" si="121"/>
        <v>0</v>
      </c>
      <c r="M119" s="20">
        <f t="shared" si="121"/>
        <v>0</v>
      </c>
      <c r="N119" s="248" t="e">
        <f t="shared" si="106"/>
        <v>#DIV/0!</v>
      </c>
      <c r="O119" s="154"/>
      <c r="Q119" s="165"/>
    </row>
    <row r="120" spans="1:17" ht="14.7" customHeight="1" x14ac:dyDescent="0.3">
      <c r="A120" s="76">
        <v>633009</v>
      </c>
      <c r="B120" s="77" t="s">
        <v>62</v>
      </c>
      <c r="C120" s="78">
        <v>3000</v>
      </c>
      <c r="D120" s="79"/>
      <c r="E120" s="79"/>
      <c r="F120" s="219" t="e">
        <f t="shared" si="122"/>
        <v>#DIV/0!</v>
      </c>
      <c r="G120" s="80"/>
      <c r="H120" s="79"/>
      <c r="I120" s="79"/>
      <c r="J120" s="263" t="e">
        <f t="shared" si="105"/>
        <v>#DIV/0!</v>
      </c>
      <c r="K120" s="19">
        <f t="shared" si="121"/>
        <v>3000</v>
      </c>
      <c r="L120" s="20">
        <f t="shared" si="121"/>
        <v>0</v>
      </c>
      <c r="M120" s="20">
        <f t="shared" si="121"/>
        <v>0</v>
      </c>
      <c r="N120" s="251" t="e">
        <f t="shared" si="106"/>
        <v>#DIV/0!</v>
      </c>
      <c r="O120" s="155"/>
    </row>
    <row r="121" spans="1:17" ht="14.7" customHeight="1" x14ac:dyDescent="0.3">
      <c r="A121" s="15">
        <v>633010</v>
      </c>
      <c r="B121" s="57" t="s">
        <v>63</v>
      </c>
      <c r="C121" s="16">
        <v>200</v>
      </c>
      <c r="D121" s="17"/>
      <c r="E121" s="17"/>
      <c r="F121" s="219" t="e">
        <f t="shared" si="104"/>
        <v>#DIV/0!</v>
      </c>
      <c r="G121" s="18">
        <v>400</v>
      </c>
      <c r="H121" s="17"/>
      <c r="I121" s="17"/>
      <c r="J121" s="263" t="e">
        <f t="shared" si="105"/>
        <v>#DIV/0!</v>
      </c>
      <c r="K121" s="19">
        <f t="shared" si="121"/>
        <v>600</v>
      </c>
      <c r="L121" s="20">
        <f t="shared" si="121"/>
        <v>0</v>
      </c>
      <c r="M121" s="20">
        <f t="shared" si="121"/>
        <v>0</v>
      </c>
      <c r="N121" s="219" t="e">
        <f t="shared" si="106"/>
        <v>#DIV/0!</v>
      </c>
      <c r="O121" s="155"/>
    </row>
    <row r="122" spans="1:17" ht="14.7" customHeight="1" x14ac:dyDescent="0.3">
      <c r="A122" s="15">
        <v>633013</v>
      </c>
      <c r="B122" s="57" t="s">
        <v>64</v>
      </c>
      <c r="C122" s="16"/>
      <c r="D122" s="17"/>
      <c r="E122" s="17"/>
      <c r="F122" s="219" t="e">
        <f t="shared" si="104"/>
        <v>#DIV/0!</v>
      </c>
      <c r="G122" s="18"/>
      <c r="H122" s="17"/>
      <c r="I122" s="17"/>
      <c r="J122" s="263" t="e">
        <f t="shared" si="105"/>
        <v>#DIV/0!</v>
      </c>
      <c r="K122" s="19">
        <f t="shared" ref="K122:K124" si="144">G122+C122</f>
        <v>0</v>
      </c>
      <c r="L122" s="20">
        <f t="shared" ref="L122:L124" si="145">H122+D122</f>
        <v>0</v>
      </c>
      <c r="M122" s="20">
        <f t="shared" ref="M122:M124" si="146">I122+E122</f>
        <v>0</v>
      </c>
      <c r="N122" s="219" t="e">
        <f t="shared" si="106"/>
        <v>#DIV/0!</v>
      </c>
      <c r="O122" s="201"/>
    </row>
    <row r="123" spans="1:17" ht="14.7" customHeight="1" x14ac:dyDescent="0.3">
      <c r="A123" s="15">
        <v>633016</v>
      </c>
      <c r="B123" s="57" t="s">
        <v>157</v>
      </c>
      <c r="C123" s="16">
        <v>100</v>
      </c>
      <c r="D123" s="17"/>
      <c r="E123" s="17"/>
      <c r="F123" s="219" t="e">
        <f t="shared" ref="F123" si="147">SUM(E123/D123*100)</f>
        <v>#DIV/0!</v>
      </c>
      <c r="G123" s="18"/>
      <c r="H123" s="17"/>
      <c r="I123" s="17"/>
      <c r="J123" s="263" t="e">
        <f t="shared" ref="J123" si="148">SUM(I123/H123*100)</f>
        <v>#DIV/0!</v>
      </c>
      <c r="K123" s="19">
        <f t="shared" ref="K123" si="149">G123+C123</f>
        <v>100</v>
      </c>
      <c r="L123" s="20">
        <f t="shared" ref="L123" si="150">H123+D123</f>
        <v>0</v>
      </c>
      <c r="M123" s="20">
        <f t="shared" ref="M123" si="151">I123+E123</f>
        <v>0</v>
      </c>
      <c r="N123" s="219" t="e">
        <f t="shared" ref="N123" si="152">SUM(M123/L123*100)</f>
        <v>#DIV/0!</v>
      </c>
      <c r="O123" s="154"/>
    </row>
    <row r="124" spans="1:17" ht="14.7" customHeight="1" x14ac:dyDescent="0.3">
      <c r="A124" s="15">
        <v>633018</v>
      </c>
      <c r="B124" s="57" t="s">
        <v>174</v>
      </c>
      <c r="C124" s="16">
        <v>2300</v>
      </c>
      <c r="D124" s="17"/>
      <c r="E124" s="17"/>
      <c r="F124" s="219" t="e">
        <f t="shared" si="104"/>
        <v>#DIV/0!</v>
      </c>
      <c r="G124" s="18"/>
      <c r="H124" s="17"/>
      <c r="I124" s="17"/>
      <c r="J124" s="263" t="e">
        <f t="shared" si="105"/>
        <v>#DIV/0!</v>
      </c>
      <c r="K124" s="19">
        <f t="shared" si="144"/>
        <v>2300</v>
      </c>
      <c r="L124" s="20">
        <f t="shared" si="145"/>
        <v>0</v>
      </c>
      <c r="M124" s="20">
        <f t="shared" si="146"/>
        <v>0</v>
      </c>
      <c r="N124" s="219" t="e">
        <f t="shared" si="106"/>
        <v>#DIV/0!</v>
      </c>
      <c r="O124" s="154"/>
    </row>
    <row r="125" spans="1:17" ht="14.7" customHeight="1" x14ac:dyDescent="0.3">
      <c r="A125" s="33">
        <v>634</v>
      </c>
      <c r="B125" s="53" t="s">
        <v>65</v>
      </c>
      <c r="C125" s="68">
        <f>SUM(C126:C130)</f>
        <v>5320</v>
      </c>
      <c r="D125" s="68">
        <f>SUM(D126:D130)</f>
        <v>0</v>
      </c>
      <c r="E125" s="68">
        <f>SUM(E126:E130)</f>
        <v>0</v>
      </c>
      <c r="F125" s="245" t="e">
        <f t="shared" si="104"/>
        <v>#DIV/0!</v>
      </c>
      <c r="G125" s="68">
        <f>SUM(G126:G130)</f>
        <v>5000</v>
      </c>
      <c r="H125" s="68">
        <f>SUM(H126:H130)</f>
        <v>0</v>
      </c>
      <c r="I125" s="68">
        <f>SUM(I126:I130)</f>
        <v>0</v>
      </c>
      <c r="J125" s="262" t="e">
        <f t="shared" si="105"/>
        <v>#DIV/0!</v>
      </c>
      <c r="K125" s="68">
        <f>SUM(K126:K130)</f>
        <v>10320</v>
      </c>
      <c r="L125" s="68">
        <f>SUM(L126:L130)</f>
        <v>0</v>
      </c>
      <c r="M125" s="68">
        <f>SUM(M126:M130)</f>
        <v>0</v>
      </c>
      <c r="N125" s="245" t="e">
        <f t="shared" si="106"/>
        <v>#DIV/0!</v>
      </c>
      <c r="O125" s="154"/>
    </row>
    <row r="126" spans="1:17" ht="14.7" customHeight="1" x14ac:dyDescent="0.3">
      <c r="A126" s="15">
        <v>634001</v>
      </c>
      <c r="B126" s="57" t="s">
        <v>66</v>
      </c>
      <c r="C126" s="81">
        <v>1000</v>
      </c>
      <c r="D126" s="82"/>
      <c r="E126" s="82"/>
      <c r="F126" s="252" t="e">
        <f t="shared" si="104"/>
        <v>#DIV/0!</v>
      </c>
      <c r="G126" s="83">
        <v>5000</v>
      </c>
      <c r="H126" s="82"/>
      <c r="I126" s="82"/>
      <c r="J126" s="265" t="e">
        <f t="shared" si="105"/>
        <v>#DIV/0!</v>
      </c>
      <c r="K126" s="19">
        <f t="shared" ref="K126:M126" si="153">G126+C126</f>
        <v>6000</v>
      </c>
      <c r="L126" s="20">
        <f t="shared" si="153"/>
        <v>0</v>
      </c>
      <c r="M126" s="20">
        <f t="shared" si="153"/>
        <v>0</v>
      </c>
      <c r="N126" s="252" t="e">
        <f t="shared" si="106"/>
        <v>#DIV/0!</v>
      </c>
      <c r="O126" s="154"/>
    </row>
    <row r="127" spans="1:17" s="14" customFormat="1" ht="14.7" customHeight="1" x14ac:dyDescent="0.3">
      <c r="A127" s="15">
        <v>634002</v>
      </c>
      <c r="B127" s="57" t="s">
        <v>67</v>
      </c>
      <c r="C127" s="16">
        <v>1000</v>
      </c>
      <c r="D127" s="17"/>
      <c r="E127" s="17"/>
      <c r="F127" s="219" t="e">
        <f t="shared" si="104"/>
        <v>#DIV/0!</v>
      </c>
      <c r="G127" s="18"/>
      <c r="H127" s="17"/>
      <c r="I127" s="17"/>
      <c r="J127" s="230" t="e">
        <f t="shared" si="105"/>
        <v>#DIV/0!</v>
      </c>
      <c r="K127" s="19">
        <f t="shared" ref="K127:K130" si="154">G127+C127</f>
        <v>1000</v>
      </c>
      <c r="L127" s="20">
        <f t="shared" ref="L127:L130" si="155">H127+D127</f>
        <v>0</v>
      </c>
      <c r="M127" s="20">
        <f t="shared" ref="M127:M130" si="156">I127+E127</f>
        <v>0</v>
      </c>
      <c r="N127" s="219" t="e">
        <f t="shared" si="106"/>
        <v>#DIV/0!</v>
      </c>
      <c r="O127" s="204"/>
    </row>
    <row r="128" spans="1:17" ht="14.7" customHeight="1" x14ac:dyDescent="0.3">
      <c r="A128" s="15">
        <v>634003</v>
      </c>
      <c r="B128" s="57" t="s">
        <v>68</v>
      </c>
      <c r="C128" s="16">
        <v>220</v>
      </c>
      <c r="D128" s="17"/>
      <c r="E128" s="17"/>
      <c r="F128" s="219" t="e">
        <f t="shared" si="104"/>
        <v>#DIV/0!</v>
      </c>
      <c r="G128" s="18"/>
      <c r="H128" s="17"/>
      <c r="I128" s="17"/>
      <c r="J128" s="230" t="e">
        <f t="shared" si="105"/>
        <v>#DIV/0!</v>
      </c>
      <c r="K128" s="19">
        <f t="shared" si="154"/>
        <v>220</v>
      </c>
      <c r="L128" s="20">
        <f t="shared" si="155"/>
        <v>0</v>
      </c>
      <c r="M128" s="20">
        <f t="shared" si="156"/>
        <v>0</v>
      </c>
      <c r="N128" s="219" t="e">
        <f t="shared" si="106"/>
        <v>#DIV/0!</v>
      </c>
      <c r="O128" s="21"/>
    </row>
    <row r="129" spans="1:15" ht="14.7" customHeight="1" x14ac:dyDescent="0.3">
      <c r="A129" s="15">
        <v>634004</v>
      </c>
      <c r="B129" s="57" t="s">
        <v>69</v>
      </c>
      <c r="C129" s="16">
        <v>3000</v>
      </c>
      <c r="D129" s="17"/>
      <c r="E129" s="17"/>
      <c r="F129" s="219" t="e">
        <f t="shared" si="104"/>
        <v>#DIV/0!</v>
      </c>
      <c r="G129" s="18"/>
      <c r="H129" s="17"/>
      <c r="I129" s="17"/>
      <c r="J129" s="230" t="e">
        <f t="shared" si="105"/>
        <v>#DIV/0!</v>
      </c>
      <c r="K129" s="19">
        <f t="shared" si="154"/>
        <v>3000</v>
      </c>
      <c r="L129" s="20">
        <f t="shared" si="155"/>
        <v>0</v>
      </c>
      <c r="M129" s="20">
        <f t="shared" si="156"/>
        <v>0</v>
      </c>
      <c r="N129" s="219" t="e">
        <f t="shared" si="106"/>
        <v>#DIV/0!</v>
      </c>
      <c r="O129" s="21"/>
    </row>
    <row r="130" spans="1:15" ht="14.7" customHeight="1" x14ac:dyDescent="0.3">
      <c r="A130" s="15">
        <v>634005</v>
      </c>
      <c r="B130" s="57" t="s">
        <v>113</v>
      </c>
      <c r="C130" s="24">
        <v>100</v>
      </c>
      <c r="D130" s="17"/>
      <c r="E130" s="18"/>
      <c r="F130" s="219" t="e">
        <f t="shared" si="104"/>
        <v>#DIV/0!</v>
      </c>
      <c r="G130" s="18"/>
      <c r="H130" s="18"/>
      <c r="I130" s="18"/>
      <c r="J130" s="230" t="e">
        <f t="shared" si="105"/>
        <v>#DIV/0!</v>
      </c>
      <c r="K130" s="19">
        <f t="shared" si="154"/>
        <v>100</v>
      </c>
      <c r="L130" s="20">
        <f t="shared" si="155"/>
        <v>0</v>
      </c>
      <c r="M130" s="20">
        <f t="shared" si="156"/>
        <v>0</v>
      </c>
      <c r="N130" s="219" t="e">
        <f t="shared" si="106"/>
        <v>#DIV/0!</v>
      </c>
      <c r="O130" s="21"/>
    </row>
    <row r="131" spans="1:15" ht="14.7" customHeight="1" x14ac:dyDescent="0.3">
      <c r="A131" s="52">
        <v>635</v>
      </c>
      <c r="B131" s="53" t="s">
        <v>70</v>
      </c>
      <c r="C131" s="68">
        <f>SUM(C132:C137)</f>
        <v>4300</v>
      </c>
      <c r="D131" s="68">
        <f>SUM(D132:D137)</f>
        <v>0</v>
      </c>
      <c r="E131" s="68">
        <f>SUM(E132:E137)</f>
        <v>0</v>
      </c>
      <c r="F131" s="245" t="e">
        <f t="shared" si="104"/>
        <v>#DIV/0!</v>
      </c>
      <c r="G131" s="68">
        <f>SUM(G132:G137)</f>
        <v>1350</v>
      </c>
      <c r="H131" s="68">
        <f>SUM(H132:H137)</f>
        <v>0</v>
      </c>
      <c r="I131" s="68">
        <f>SUM(I132:I137)</f>
        <v>0</v>
      </c>
      <c r="J131" s="262" t="e">
        <f t="shared" si="105"/>
        <v>#DIV/0!</v>
      </c>
      <c r="K131" s="68">
        <f>SUM(K132:K137)</f>
        <v>5650</v>
      </c>
      <c r="L131" s="68">
        <f>SUM(L132:L137)</f>
        <v>0</v>
      </c>
      <c r="M131" s="68">
        <f>SUM(M132:M137)</f>
        <v>0</v>
      </c>
      <c r="N131" s="245" t="e">
        <f t="shared" si="106"/>
        <v>#DIV/0!</v>
      </c>
      <c r="O131" s="21"/>
    </row>
    <row r="132" spans="1:15" ht="14.7" customHeight="1" x14ac:dyDescent="0.3">
      <c r="A132" s="15">
        <v>635001</v>
      </c>
      <c r="B132" s="57" t="s">
        <v>114</v>
      </c>
      <c r="C132" s="16">
        <v>1000</v>
      </c>
      <c r="D132" s="17"/>
      <c r="E132" s="17"/>
      <c r="F132" s="219" t="e">
        <f t="shared" si="104"/>
        <v>#DIV/0!</v>
      </c>
      <c r="G132" s="18"/>
      <c r="H132" s="17"/>
      <c r="I132" s="17"/>
      <c r="J132" s="230" t="e">
        <f t="shared" si="105"/>
        <v>#DIV/0!</v>
      </c>
      <c r="K132" s="19">
        <f t="shared" ref="K132:M132" si="157">G132+C132</f>
        <v>1000</v>
      </c>
      <c r="L132" s="20">
        <f t="shared" si="157"/>
        <v>0</v>
      </c>
      <c r="M132" s="20">
        <f t="shared" si="157"/>
        <v>0</v>
      </c>
      <c r="N132" s="219" t="e">
        <f t="shared" si="106"/>
        <v>#DIV/0!</v>
      </c>
      <c r="O132" s="21"/>
    </row>
    <row r="133" spans="1:15" s="14" customFormat="1" ht="14.7" customHeight="1" x14ac:dyDescent="0.3">
      <c r="A133" s="15">
        <v>635002</v>
      </c>
      <c r="B133" s="57" t="s">
        <v>115</v>
      </c>
      <c r="C133" s="16">
        <v>200</v>
      </c>
      <c r="D133" s="17"/>
      <c r="E133" s="17"/>
      <c r="F133" s="219" t="e">
        <f t="shared" si="104"/>
        <v>#DIV/0!</v>
      </c>
      <c r="G133" s="18">
        <v>50</v>
      </c>
      <c r="H133" s="17"/>
      <c r="I133" s="17"/>
      <c r="J133" s="230" t="e">
        <f t="shared" si="105"/>
        <v>#DIV/0!</v>
      </c>
      <c r="K133" s="19">
        <f t="shared" ref="K133:K137" si="158">G133+C133</f>
        <v>250</v>
      </c>
      <c r="L133" s="20">
        <f t="shared" ref="L133:L137" si="159">H133+D133</f>
        <v>0</v>
      </c>
      <c r="M133" s="20">
        <f t="shared" ref="M133:M137" si="160">I133+E133</f>
        <v>0</v>
      </c>
      <c r="N133" s="219" t="e">
        <f t="shared" si="106"/>
        <v>#DIV/0!</v>
      </c>
      <c r="O133" s="21"/>
    </row>
    <row r="134" spans="1:15" ht="14.7" customHeight="1" x14ac:dyDescent="0.3">
      <c r="A134" s="15">
        <v>635003</v>
      </c>
      <c r="B134" s="57" t="s">
        <v>55</v>
      </c>
      <c r="C134" s="16"/>
      <c r="D134" s="17"/>
      <c r="E134" s="17"/>
      <c r="F134" s="219" t="e">
        <f t="shared" si="104"/>
        <v>#DIV/0!</v>
      </c>
      <c r="G134" s="18"/>
      <c r="H134" s="17"/>
      <c r="I134" s="17"/>
      <c r="J134" s="230" t="e">
        <f t="shared" si="105"/>
        <v>#DIV/0!</v>
      </c>
      <c r="K134" s="19">
        <f t="shared" si="158"/>
        <v>0</v>
      </c>
      <c r="L134" s="20">
        <f t="shared" si="159"/>
        <v>0</v>
      </c>
      <c r="M134" s="20">
        <f t="shared" si="160"/>
        <v>0</v>
      </c>
      <c r="N134" s="219" t="e">
        <f t="shared" si="106"/>
        <v>#DIV/0!</v>
      </c>
      <c r="O134" s="21"/>
    </row>
    <row r="135" spans="1:15" ht="14.7" customHeight="1" x14ac:dyDescent="0.3">
      <c r="A135" s="58">
        <v>635004</v>
      </c>
      <c r="B135" s="59" t="s">
        <v>56</v>
      </c>
      <c r="C135" s="84">
        <v>1000</v>
      </c>
      <c r="D135" s="85"/>
      <c r="E135" s="85"/>
      <c r="F135" s="253" t="e">
        <f t="shared" si="104"/>
        <v>#DIV/0!</v>
      </c>
      <c r="G135" s="86">
        <v>200</v>
      </c>
      <c r="H135" s="85"/>
      <c r="I135" s="85"/>
      <c r="J135" s="230" t="e">
        <f t="shared" si="105"/>
        <v>#DIV/0!</v>
      </c>
      <c r="K135" s="19">
        <f t="shared" si="158"/>
        <v>1200</v>
      </c>
      <c r="L135" s="20">
        <f t="shared" si="159"/>
        <v>0</v>
      </c>
      <c r="M135" s="20">
        <f t="shared" si="160"/>
        <v>0</v>
      </c>
      <c r="N135" s="253" t="e">
        <f t="shared" si="106"/>
        <v>#DIV/0!</v>
      </c>
      <c r="O135" s="21"/>
    </row>
    <row r="136" spans="1:15" ht="14.7" customHeight="1" x14ac:dyDescent="0.3">
      <c r="A136" s="69">
        <v>635006</v>
      </c>
      <c r="B136" s="57" t="s">
        <v>71</v>
      </c>
      <c r="C136" s="16">
        <v>2000</v>
      </c>
      <c r="D136" s="17"/>
      <c r="E136" s="17"/>
      <c r="F136" s="219" t="e">
        <f t="shared" si="104"/>
        <v>#DIV/0!</v>
      </c>
      <c r="G136" s="18">
        <v>1100</v>
      </c>
      <c r="H136" s="17"/>
      <c r="I136" s="17"/>
      <c r="J136" s="230" t="e">
        <f t="shared" si="105"/>
        <v>#DIV/0!</v>
      </c>
      <c r="K136" s="19">
        <f t="shared" si="158"/>
        <v>3100</v>
      </c>
      <c r="L136" s="20">
        <f t="shared" si="159"/>
        <v>0</v>
      </c>
      <c r="M136" s="20">
        <f t="shared" si="160"/>
        <v>0</v>
      </c>
      <c r="N136" s="219" t="e">
        <f t="shared" si="106"/>
        <v>#DIV/0!</v>
      </c>
      <c r="O136" s="21"/>
    </row>
    <row r="137" spans="1:15" ht="14.7" customHeight="1" x14ac:dyDescent="0.3">
      <c r="A137" s="69">
        <v>635009</v>
      </c>
      <c r="B137" s="57" t="s">
        <v>116</v>
      </c>
      <c r="C137" s="16">
        <v>100</v>
      </c>
      <c r="D137" s="17"/>
      <c r="E137" s="17"/>
      <c r="F137" s="219" t="e">
        <f t="shared" si="104"/>
        <v>#DIV/0!</v>
      </c>
      <c r="G137" s="18"/>
      <c r="H137" s="17"/>
      <c r="I137" s="17"/>
      <c r="J137" s="230" t="e">
        <f t="shared" si="105"/>
        <v>#DIV/0!</v>
      </c>
      <c r="K137" s="19">
        <f t="shared" si="158"/>
        <v>100</v>
      </c>
      <c r="L137" s="20">
        <f t="shared" si="159"/>
        <v>0</v>
      </c>
      <c r="M137" s="20">
        <f t="shared" si="160"/>
        <v>0</v>
      </c>
      <c r="N137" s="219" t="e">
        <f t="shared" si="106"/>
        <v>#DIV/0!</v>
      </c>
      <c r="O137" s="21"/>
    </row>
    <row r="138" spans="1:15" ht="14.7" customHeight="1" x14ac:dyDescent="0.3">
      <c r="A138" s="52">
        <v>636</v>
      </c>
      <c r="B138" s="53" t="s">
        <v>72</v>
      </c>
      <c r="C138" s="55">
        <f>SUM(C139:C140)</f>
        <v>7780</v>
      </c>
      <c r="D138" s="55">
        <f>SUM(D139:D140)</f>
        <v>0</v>
      </c>
      <c r="E138" s="55">
        <f>SUM(E139:E140)</f>
        <v>0</v>
      </c>
      <c r="F138" s="245" t="e">
        <f t="shared" si="104"/>
        <v>#DIV/0!</v>
      </c>
      <c r="G138" s="55">
        <f>SUM(G139:G140)</f>
        <v>620</v>
      </c>
      <c r="H138" s="55">
        <f>SUM(H139:H140)</f>
        <v>0</v>
      </c>
      <c r="I138" s="55">
        <f>SUM(I139:I140)</f>
        <v>0</v>
      </c>
      <c r="J138" s="262" t="e">
        <f t="shared" si="105"/>
        <v>#DIV/0!</v>
      </c>
      <c r="K138" s="55">
        <f>SUM(K139:K140)</f>
        <v>8400</v>
      </c>
      <c r="L138" s="55">
        <f>SUM(L139:L140)</f>
        <v>0</v>
      </c>
      <c r="M138" s="55">
        <f>SUM(M139:M140)</f>
        <v>0</v>
      </c>
      <c r="N138" s="245" t="e">
        <f t="shared" si="106"/>
        <v>#DIV/0!</v>
      </c>
      <c r="O138" s="21"/>
    </row>
    <row r="139" spans="1:15" ht="14.7" customHeight="1" x14ac:dyDescent="0.3">
      <c r="A139" s="15">
        <v>636001</v>
      </c>
      <c r="B139" s="77" t="s">
        <v>73</v>
      </c>
      <c r="C139" s="16">
        <v>280</v>
      </c>
      <c r="D139" s="17"/>
      <c r="E139" s="17"/>
      <c r="F139" s="219" t="e">
        <f t="shared" si="104"/>
        <v>#DIV/0!</v>
      </c>
      <c r="G139" s="18">
        <v>120</v>
      </c>
      <c r="H139" s="17"/>
      <c r="I139" s="17"/>
      <c r="J139" s="230" t="e">
        <f t="shared" si="105"/>
        <v>#DIV/0!</v>
      </c>
      <c r="K139" s="19">
        <f t="shared" ref="K139:M139" si="161">G139+C139</f>
        <v>400</v>
      </c>
      <c r="L139" s="20">
        <f t="shared" si="161"/>
        <v>0</v>
      </c>
      <c r="M139" s="20">
        <f t="shared" si="161"/>
        <v>0</v>
      </c>
      <c r="N139" s="219" t="e">
        <f t="shared" si="106"/>
        <v>#DIV/0!</v>
      </c>
      <c r="O139" s="21"/>
    </row>
    <row r="140" spans="1:15" s="14" customFormat="1" ht="14.7" customHeight="1" x14ac:dyDescent="0.3">
      <c r="A140" s="15">
        <v>636002</v>
      </c>
      <c r="B140" s="77" t="s">
        <v>74</v>
      </c>
      <c r="C140" s="16">
        <v>7500</v>
      </c>
      <c r="D140" s="17"/>
      <c r="E140" s="17"/>
      <c r="F140" s="219" t="e">
        <f t="shared" si="104"/>
        <v>#DIV/0!</v>
      </c>
      <c r="G140" s="18">
        <v>500</v>
      </c>
      <c r="H140" s="17"/>
      <c r="I140" s="17"/>
      <c r="J140" s="230" t="e">
        <f t="shared" si="105"/>
        <v>#DIV/0!</v>
      </c>
      <c r="K140" s="19">
        <f t="shared" ref="K140" si="162">G140+C140</f>
        <v>8000</v>
      </c>
      <c r="L140" s="20">
        <f t="shared" ref="L140" si="163">H140+D140</f>
        <v>0</v>
      </c>
      <c r="M140" s="20">
        <f t="shared" ref="M140" si="164">I140+E140</f>
        <v>0</v>
      </c>
      <c r="N140" s="219" t="e">
        <f t="shared" si="106"/>
        <v>#DIV/0!</v>
      </c>
      <c r="O140" s="21"/>
    </row>
    <row r="141" spans="1:15" ht="14.7" customHeight="1" x14ac:dyDescent="0.3">
      <c r="A141" s="52">
        <v>637</v>
      </c>
      <c r="B141" s="53" t="s">
        <v>75</v>
      </c>
      <c r="C141" s="68">
        <f>SUM(C142:C178)-C145-C159-C163</f>
        <v>199880</v>
      </c>
      <c r="D141" s="68">
        <f t="shared" ref="D141:E141" si="165">SUM(D142:D178)-D145-D159-D163</f>
        <v>0</v>
      </c>
      <c r="E141" s="68">
        <f t="shared" si="165"/>
        <v>0</v>
      </c>
      <c r="F141" s="245" t="e">
        <f t="shared" si="104"/>
        <v>#DIV/0!</v>
      </c>
      <c r="G141" s="68">
        <f>SUM(G142:G178)-G145-G159-G163</f>
        <v>77830</v>
      </c>
      <c r="H141" s="68">
        <f>SUM(H142:H178)-H145-H159-H163</f>
        <v>0</v>
      </c>
      <c r="I141" s="68">
        <f>SUM(I142:I178)-I145-I159-I163</f>
        <v>0</v>
      </c>
      <c r="J141" s="262" t="e">
        <f t="shared" si="105"/>
        <v>#DIV/0!</v>
      </c>
      <c r="K141" s="68">
        <f t="shared" ref="K141:M141" si="166">SUM(K142:K178)-K145-K159-K163</f>
        <v>277710</v>
      </c>
      <c r="L141" s="68">
        <f t="shared" si="166"/>
        <v>0</v>
      </c>
      <c r="M141" s="68">
        <f t="shared" si="166"/>
        <v>0</v>
      </c>
      <c r="N141" s="245" t="e">
        <f t="shared" si="106"/>
        <v>#DIV/0!</v>
      </c>
      <c r="O141" s="21"/>
    </row>
    <row r="142" spans="1:15" ht="14.7" customHeight="1" x14ac:dyDescent="0.3">
      <c r="A142" s="15">
        <v>637001</v>
      </c>
      <c r="B142" s="77" t="s">
        <v>76</v>
      </c>
      <c r="C142" s="16">
        <v>100</v>
      </c>
      <c r="D142" s="17"/>
      <c r="E142" s="17"/>
      <c r="F142" s="219" t="e">
        <f t="shared" si="104"/>
        <v>#DIV/0!</v>
      </c>
      <c r="G142" s="18"/>
      <c r="H142" s="17"/>
      <c r="I142" s="17"/>
      <c r="J142" s="230" t="e">
        <f t="shared" si="105"/>
        <v>#DIV/0!</v>
      </c>
      <c r="K142" s="19">
        <f t="shared" ref="K142:M142" si="167">G142+C142</f>
        <v>100</v>
      </c>
      <c r="L142" s="20">
        <f t="shared" si="167"/>
        <v>0</v>
      </c>
      <c r="M142" s="20">
        <f t="shared" si="167"/>
        <v>0</v>
      </c>
      <c r="N142" s="219" t="e">
        <f t="shared" si="106"/>
        <v>#DIV/0!</v>
      </c>
      <c r="O142" s="21"/>
    </row>
    <row r="143" spans="1:15" s="14" customFormat="1" ht="14.7" customHeight="1" x14ac:dyDescent="0.3">
      <c r="A143" s="69">
        <v>637002</v>
      </c>
      <c r="B143" s="77" t="s">
        <v>158</v>
      </c>
      <c r="C143" s="84">
        <v>2800</v>
      </c>
      <c r="D143" s="85"/>
      <c r="E143" s="85"/>
      <c r="F143" s="253" t="e">
        <f t="shared" si="104"/>
        <v>#DIV/0!</v>
      </c>
      <c r="G143" s="86">
        <v>100</v>
      </c>
      <c r="H143" s="85"/>
      <c r="I143" s="85"/>
      <c r="J143" s="266" t="e">
        <f t="shared" si="105"/>
        <v>#DIV/0!</v>
      </c>
      <c r="K143" s="19">
        <f t="shared" ref="K143:K144" si="168">G143+C143</f>
        <v>2900</v>
      </c>
      <c r="L143" s="20">
        <f t="shared" ref="L143:L144" si="169">H143+D143</f>
        <v>0</v>
      </c>
      <c r="M143" s="20">
        <f t="shared" ref="M143:M144" si="170">I143+E143</f>
        <v>0</v>
      </c>
      <c r="N143" s="253" t="e">
        <f t="shared" si="106"/>
        <v>#DIV/0!</v>
      </c>
      <c r="O143" s="21"/>
    </row>
    <row r="144" spans="1:15" ht="14.7" customHeight="1" x14ac:dyDescent="0.3">
      <c r="A144" s="69">
        <v>637003</v>
      </c>
      <c r="B144" s="77" t="s">
        <v>159</v>
      </c>
      <c r="C144" s="23">
        <v>5800</v>
      </c>
      <c r="D144" s="85"/>
      <c r="E144" s="86"/>
      <c r="F144" s="253" t="e">
        <f t="shared" si="104"/>
        <v>#DIV/0!</v>
      </c>
      <c r="G144" s="86">
        <v>100</v>
      </c>
      <c r="H144" s="86"/>
      <c r="I144" s="86"/>
      <c r="J144" s="266" t="e">
        <f t="shared" si="105"/>
        <v>#DIV/0!</v>
      </c>
      <c r="K144" s="19">
        <f t="shared" si="168"/>
        <v>5900</v>
      </c>
      <c r="L144" s="20">
        <f t="shared" si="169"/>
        <v>0</v>
      </c>
      <c r="M144" s="20">
        <f t="shared" si="170"/>
        <v>0</v>
      </c>
      <c r="N144" s="253" t="e">
        <f t="shared" si="106"/>
        <v>#DIV/0!</v>
      </c>
      <c r="O144" s="21"/>
    </row>
    <row r="145" spans="1:16" ht="14.7" customHeight="1" x14ac:dyDescent="0.3">
      <c r="A145" s="87">
        <v>637004</v>
      </c>
      <c r="B145" s="88" t="s">
        <v>77</v>
      </c>
      <c r="C145" s="159">
        <f>SUM(C146:C158)</f>
        <v>117650</v>
      </c>
      <c r="D145" s="157">
        <f>SUM(D146:D158)</f>
        <v>0</v>
      </c>
      <c r="E145" s="158"/>
      <c r="F145" s="254" t="e">
        <f t="shared" si="104"/>
        <v>#DIV/0!</v>
      </c>
      <c r="G145" s="158">
        <f>SUM(G146:G158)</f>
        <v>34400</v>
      </c>
      <c r="H145" s="158">
        <f>SUM(H146:H158)</f>
        <v>0</v>
      </c>
      <c r="I145" s="158">
        <f>SUM(I146:I158)</f>
        <v>0</v>
      </c>
      <c r="J145" s="267" t="e">
        <f t="shared" si="105"/>
        <v>#DIV/0!</v>
      </c>
      <c r="K145" s="160">
        <f>SUM(K146:K158)</f>
        <v>152050</v>
      </c>
      <c r="L145" s="156">
        <f>SUM(L146:L158)</f>
        <v>0</v>
      </c>
      <c r="M145" s="156">
        <f>SUM(M146:M158)</f>
        <v>0</v>
      </c>
      <c r="N145" s="254" t="e">
        <f t="shared" si="106"/>
        <v>#DIV/0!</v>
      </c>
      <c r="O145" s="21"/>
    </row>
    <row r="146" spans="1:16" ht="14.7" customHeight="1" x14ac:dyDescent="0.3">
      <c r="A146" s="90"/>
      <c r="B146" s="59" t="s">
        <v>78</v>
      </c>
      <c r="C146" s="84">
        <v>1300</v>
      </c>
      <c r="D146" s="85"/>
      <c r="E146" s="85"/>
      <c r="F146" s="253" t="e">
        <f t="shared" si="104"/>
        <v>#DIV/0!</v>
      </c>
      <c r="G146" s="86">
        <v>400</v>
      </c>
      <c r="H146" s="85"/>
      <c r="I146" s="85"/>
      <c r="J146" s="266" t="e">
        <f t="shared" si="105"/>
        <v>#DIV/0!</v>
      </c>
      <c r="K146" s="19">
        <f t="shared" ref="K146:M158" si="171">G146+C146</f>
        <v>1700</v>
      </c>
      <c r="L146" s="20">
        <f t="shared" si="171"/>
        <v>0</v>
      </c>
      <c r="M146" s="20">
        <f t="shared" si="171"/>
        <v>0</v>
      </c>
      <c r="N146" s="253" t="e">
        <f t="shared" si="106"/>
        <v>#DIV/0!</v>
      </c>
      <c r="O146" s="197"/>
    </row>
    <row r="147" spans="1:16" s="75" customFormat="1" ht="14.7" customHeight="1" x14ac:dyDescent="0.3">
      <c r="A147" s="90"/>
      <c r="B147" s="59" t="s">
        <v>79</v>
      </c>
      <c r="C147" s="84">
        <v>14000</v>
      </c>
      <c r="D147" s="85"/>
      <c r="E147" s="85"/>
      <c r="F147" s="253" t="e">
        <f t="shared" si="104"/>
        <v>#DIV/0!</v>
      </c>
      <c r="G147" s="86">
        <v>6000</v>
      </c>
      <c r="H147" s="85"/>
      <c r="I147" s="85"/>
      <c r="J147" s="230" t="e">
        <f t="shared" si="105"/>
        <v>#DIV/0!</v>
      </c>
      <c r="K147" s="19">
        <f t="shared" si="171"/>
        <v>20000</v>
      </c>
      <c r="L147" s="20">
        <f t="shared" si="171"/>
        <v>0</v>
      </c>
      <c r="M147" s="20">
        <f t="shared" si="171"/>
        <v>0</v>
      </c>
      <c r="N147" s="253" t="e">
        <f t="shared" si="106"/>
        <v>#DIV/0!</v>
      </c>
      <c r="O147" s="200"/>
      <c r="P147" s="89"/>
    </row>
    <row r="148" spans="1:16" ht="14.7" customHeight="1" x14ac:dyDescent="0.3">
      <c r="A148" s="90"/>
      <c r="B148" s="59" t="s">
        <v>80</v>
      </c>
      <c r="C148" s="84">
        <v>550</v>
      </c>
      <c r="D148" s="85"/>
      <c r="E148" s="85"/>
      <c r="F148" s="253" t="e">
        <f t="shared" si="104"/>
        <v>#DIV/0!</v>
      </c>
      <c r="G148" s="86"/>
      <c r="H148" s="85"/>
      <c r="I148" s="85"/>
      <c r="J148" s="230" t="e">
        <f t="shared" si="105"/>
        <v>#DIV/0!</v>
      </c>
      <c r="K148" s="19">
        <f t="shared" si="171"/>
        <v>550</v>
      </c>
      <c r="L148" s="20">
        <f t="shared" si="171"/>
        <v>0</v>
      </c>
      <c r="M148" s="20">
        <f t="shared" si="171"/>
        <v>0</v>
      </c>
      <c r="N148" s="253" t="e">
        <f t="shared" si="106"/>
        <v>#DIV/0!</v>
      </c>
      <c r="O148" s="201"/>
    </row>
    <row r="149" spans="1:16" ht="14.7" customHeight="1" x14ac:dyDescent="0.3">
      <c r="A149" s="90"/>
      <c r="B149" s="59" t="s">
        <v>164</v>
      </c>
      <c r="C149" s="78">
        <v>5000</v>
      </c>
      <c r="D149" s="85"/>
      <c r="E149" s="85"/>
      <c r="F149" s="253" t="e">
        <f t="shared" si="104"/>
        <v>#DIV/0!</v>
      </c>
      <c r="G149" s="86">
        <v>13900</v>
      </c>
      <c r="H149" s="85"/>
      <c r="I149" s="85"/>
      <c r="J149" s="230" t="e">
        <f t="shared" si="105"/>
        <v>#DIV/0!</v>
      </c>
      <c r="K149" s="19">
        <f t="shared" si="171"/>
        <v>18900</v>
      </c>
      <c r="L149" s="20">
        <f t="shared" si="171"/>
        <v>0</v>
      </c>
      <c r="M149" s="20">
        <f t="shared" si="171"/>
        <v>0</v>
      </c>
      <c r="N149" s="253" t="e">
        <f t="shared" si="106"/>
        <v>#DIV/0!</v>
      </c>
      <c r="O149" s="201"/>
    </row>
    <row r="150" spans="1:16" ht="14.7" customHeight="1" x14ac:dyDescent="0.3">
      <c r="A150" s="90"/>
      <c r="B150" s="59" t="s">
        <v>182</v>
      </c>
      <c r="C150" s="78">
        <v>10000</v>
      </c>
      <c r="D150" s="85"/>
      <c r="E150" s="85"/>
      <c r="F150" s="253" t="e">
        <f t="shared" ref="F150:F200" si="172">SUM(E150/D150*100)</f>
        <v>#DIV/0!</v>
      </c>
      <c r="G150" s="86"/>
      <c r="H150" s="85"/>
      <c r="I150" s="85"/>
      <c r="J150" s="230" t="e">
        <f t="shared" si="105"/>
        <v>#DIV/0!</v>
      </c>
      <c r="K150" s="19">
        <f t="shared" si="171"/>
        <v>10000</v>
      </c>
      <c r="L150" s="20">
        <f t="shared" si="171"/>
        <v>0</v>
      </c>
      <c r="M150" s="20">
        <f t="shared" si="171"/>
        <v>0</v>
      </c>
      <c r="N150" s="253" t="e">
        <f t="shared" ref="N150:N200" si="173">SUM(M150/L150*100)</f>
        <v>#DIV/0!</v>
      </c>
      <c r="O150" s="201"/>
    </row>
    <row r="151" spans="1:16" ht="14.7" customHeight="1" x14ac:dyDescent="0.3">
      <c r="A151" s="90"/>
      <c r="B151" s="77" t="s">
        <v>160</v>
      </c>
      <c r="C151" s="78">
        <v>4000</v>
      </c>
      <c r="D151" s="85"/>
      <c r="E151" s="85"/>
      <c r="F151" s="253" t="e">
        <f t="shared" si="172"/>
        <v>#DIV/0!</v>
      </c>
      <c r="G151" s="86">
        <v>2000</v>
      </c>
      <c r="H151" s="85"/>
      <c r="I151" s="85"/>
      <c r="J151" s="230" t="e">
        <f t="shared" ref="J151:J155" si="174">SUM(I151/H151*100)</f>
        <v>#DIV/0!</v>
      </c>
      <c r="K151" s="19">
        <f t="shared" si="171"/>
        <v>6000</v>
      </c>
      <c r="L151" s="20">
        <f t="shared" si="171"/>
        <v>0</v>
      </c>
      <c r="M151" s="20">
        <f t="shared" si="171"/>
        <v>0</v>
      </c>
      <c r="N151" s="253" t="e">
        <f t="shared" si="173"/>
        <v>#DIV/0!</v>
      </c>
      <c r="O151" s="201"/>
    </row>
    <row r="152" spans="1:16" ht="14.7" customHeight="1" x14ac:dyDescent="0.3">
      <c r="A152" s="90"/>
      <c r="B152" s="59" t="s">
        <v>81</v>
      </c>
      <c r="C152" s="84">
        <v>100</v>
      </c>
      <c r="D152" s="85"/>
      <c r="E152" s="85"/>
      <c r="F152" s="253" t="e">
        <f t="shared" si="172"/>
        <v>#DIV/0!</v>
      </c>
      <c r="G152" s="91">
        <v>100</v>
      </c>
      <c r="H152" s="85"/>
      <c r="I152" s="85"/>
      <c r="J152" s="230" t="e">
        <f t="shared" si="174"/>
        <v>#DIV/0!</v>
      </c>
      <c r="K152" s="19">
        <f t="shared" si="171"/>
        <v>200</v>
      </c>
      <c r="L152" s="20">
        <f t="shared" si="171"/>
        <v>0</v>
      </c>
      <c r="M152" s="20">
        <f t="shared" si="171"/>
        <v>0</v>
      </c>
      <c r="N152" s="253" t="e">
        <f t="shared" si="173"/>
        <v>#DIV/0!</v>
      </c>
      <c r="O152" s="201"/>
    </row>
    <row r="153" spans="1:16" ht="14.85" customHeight="1" x14ac:dyDescent="0.3">
      <c r="A153" s="90"/>
      <c r="B153" s="59" t="s">
        <v>82</v>
      </c>
      <c r="C153" s="84">
        <v>10000</v>
      </c>
      <c r="D153" s="85"/>
      <c r="E153" s="85"/>
      <c r="F153" s="253" t="e">
        <f t="shared" si="172"/>
        <v>#DIV/0!</v>
      </c>
      <c r="G153" s="86"/>
      <c r="H153" s="85"/>
      <c r="I153" s="85"/>
      <c r="J153" s="230" t="e">
        <f t="shared" si="174"/>
        <v>#DIV/0!</v>
      </c>
      <c r="K153" s="19">
        <f t="shared" si="171"/>
        <v>10000</v>
      </c>
      <c r="L153" s="20">
        <f t="shared" si="171"/>
        <v>0</v>
      </c>
      <c r="M153" s="20">
        <f t="shared" si="171"/>
        <v>0</v>
      </c>
      <c r="N153" s="253" t="e">
        <f t="shared" si="173"/>
        <v>#DIV/0!</v>
      </c>
      <c r="O153" s="201"/>
    </row>
    <row r="154" spans="1:16" ht="14.7" customHeight="1" x14ac:dyDescent="0.3">
      <c r="A154" s="90"/>
      <c r="B154" s="59" t="s">
        <v>168</v>
      </c>
      <c r="C154" s="78">
        <v>40000</v>
      </c>
      <c r="D154" s="85"/>
      <c r="E154" s="85"/>
      <c r="F154" s="253" t="e">
        <f t="shared" ref="F154" si="175">SUM(E154/D154*100)</f>
        <v>#DIV/0!</v>
      </c>
      <c r="G154" s="86">
        <v>1000</v>
      </c>
      <c r="H154" s="85"/>
      <c r="I154" s="85"/>
      <c r="J154" s="230" t="e">
        <f t="shared" ref="J154" si="176">SUM(I154/H154*100)</f>
        <v>#DIV/0!</v>
      </c>
      <c r="K154" s="19">
        <f t="shared" ref="K154" si="177">G154+C154</f>
        <v>41000</v>
      </c>
      <c r="L154" s="20">
        <f t="shared" ref="L154" si="178">H154+D154</f>
        <v>0</v>
      </c>
      <c r="M154" s="20">
        <f t="shared" ref="M154" si="179">I154+E154</f>
        <v>0</v>
      </c>
      <c r="N154" s="253" t="e">
        <f t="shared" ref="N154" si="180">SUM(M154/L154*100)</f>
        <v>#DIV/0!</v>
      </c>
      <c r="O154" s="201"/>
    </row>
    <row r="155" spans="1:16" ht="14.7" customHeight="1" x14ac:dyDescent="0.3">
      <c r="A155" s="90"/>
      <c r="B155" s="59" t="s">
        <v>165</v>
      </c>
      <c r="C155" s="78">
        <v>10000</v>
      </c>
      <c r="D155" s="85"/>
      <c r="E155" s="85"/>
      <c r="F155" s="253" t="e">
        <f t="shared" si="172"/>
        <v>#DIV/0!</v>
      </c>
      <c r="G155" s="86"/>
      <c r="H155" s="85"/>
      <c r="I155" s="85"/>
      <c r="J155" s="230" t="e">
        <f t="shared" si="174"/>
        <v>#DIV/0!</v>
      </c>
      <c r="K155" s="19">
        <f t="shared" si="171"/>
        <v>10000</v>
      </c>
      <c r="L155" s="20">
        <f t="shared" si="171"/>
        <v>0</v>
      </c>
      <c r="M155" s="20">
        <f t="shared" si="171"/>
        <v>0</v>
      </c>
      <c r="N155" s="253" t="e">
        <f t="shared" si="173"/>
        <v>#DIV/0!</v>
      </c>
      <c r="O155" s="201"/>
    </row>
    <row r="156" spans="1:16" ht="14.7" customHeight="1" x14ac:dyDescent="0.3">
      <c r="A156" s="90"/>
      <c r="B156" s="77" t="s">
        <v>83</v>
      </c>
      <c r="C156" s="78">
        <v>700</v>
      </c>
      <c r="D156" s="85"/>
      <c r="E156" s="85"/>
      <c r="F156" s="253" t="e">
        <f t="shared" si="172"/>
        <v>#DIV/0!</v>
      </c>
      <c r="G156" s="86">
        <v>1000</v>
      </c>
      <c r="H156" s="85"/>
      <c r="I156" s="85"/>
      <c r="J156" s="266" t="e">
        <f t="shared" ref="J156:J193" si="181">SUM(I156/H156*100)</f>
        <v>#DIV/0!</v>
      </c>
      <c r="K156" s="19">
        <f t="shared" si="171"/>
        <v>1700</v>
      </c>
      <c r="L156" s="20">
        <f t="shared" si="171"/>
        <v>0</v>
      </c>
      <c r="M156" s="20">
        <f t="shared" si="171"/>
        <v>0</v>
      </c>
      <c r="N156" s="253" t="e">
        <f t="shared" si="173"/>
        <v>#DIV/0!</v>
      </c>
      <c r="O156" s="201"/>
    </row>
    <row r="157" spans="1:16" ht="14.7" customHeight="1" x14ac:dyDescent="0.3">
      <c r="A157" s="90"/>
      <c r="B157" s="59" t="s">
        <v>181</v>
      </c>
      <c r="C157" s="78">
        <v>2000</v>
      </c>
      <c r="D157" s="85"/>
      <c r="E157" s="85"/>
      <c r="F157" s="253" t="e">
        <f t="shared" ref="F157" si="182">SUM(E157/D157*100)</f>
        <v>#DIV/0!</v>
      </c>
      <c r="G157" s="86"/>
      <c r="H157" s="85"/>
      <c r="I157" s="85"/>
      <c r="J157" s="266" t="e">
        <f t="shared" ref="J157" si="183">SUM(I157/H157*100)</f>
        <v>#DIV/0!</v>
      </c>
      <c r="K157" s="19">
        <f t="shared" ref="K157" si="184">G157+C157</f>
        <v>2000</v>
      </c>
      <c r="L157" s="20">
        <f t="shared" ref="L157" si="185">H157+D157</f>
        <v>0</v>
      </c>
      <c r="M157" s="20">
        <f t="shared" ref="M157" si="186">I157+E157</f>
        <v>0</v>
      </c>
      <c r="N157" s="253" t="e">
        <f t="shared" ref="N157" si="187">SUM(M157/L157*100)</f>
        <v>#DIV/0!</v>
      </c>
      <c r="O157" s="202"/>
    </row>
    <row r="158" spans="1:16" ht="14.7" customHeight="1" x14ac:dyDescent="0.3">
      <c r="A158" s="90"/>
      <c r="B158" s="59" t="s">
        <v>84</v>
      </c>
      <c r="C158" s="78">
        <v>20000</v>
      </c>
      <c r="D158" s="85"/>
      <c r="E158" s="85"/>
      <c r="F158" s="253" t="e">
        <f t="shared" si="172"/>
        <v>#DIV/0!</v>
      </c>
      <c r="G158" s="86">
        <v>10000</v>
      </c>
      <c r="H158" s="85"/>
      <c r="I158" s="85"/>
      <c r="J158" s="266" t="e">
        <f t="shared" si="181"/>
        <v>#DIV/0!</v>
      </c>
      <c r="K158" s="19">
        <f t="shared" si="171"/>
        <v>30000</v>
      </c>
      <c r="L158" s="20">
        <f t="shared" si="171"/>
        <v>0</v>
      </c>
      <c r="M158" s="20">
        <f t="shared" si="171"/>
        <v>0</v>
      </c>
      <c r="N158" s="253" t="e">
        <f t="shared" si="173"/>
        <v>#DIV/0!</v>
      </c>
      <c r="O158" s="202"/>
    </row>
    <row r="159" spans="1:16" ht="14.7" customHeight="1" x14ac:dyDescent="0.3">
      <c r="A159" s="87">
        <v>637005</v>
      </c>
      <c r="B159" s="92" t="s">
        <v>85</v>
      </c>
      <c r="C159" s="158">
        <f>SUM(C160:C161)</f>
        <v>930</v>
      </c>
      <c r="D159" s="157">
        <f>SUM(D160:D162)</f>
        <v>0</v>
      </c>
      <c r="E159" s="157">
        <f>SUM(E160:E162)</f>
        <v>0</v>
      </c>
      <c r="F159" s="254" t="e">
        <f t="shared" si="172"/>
        <v>#DIV/0!</v>
      </c>
      <c r="G159" s="158">
        <f>SUM(G160:G161)</f>
        <v>430</v>
      </c>
      <c r="H159" s="158">
        <f>SUM(H160:H161)</f>
        <v>0</v>
      </c>
      <c r="I159" s="158">
        <f>SUM(I160:I161)</f>
        <v>0</v>
      </c>
      <c r="J159" s="267" t="e">
        <f t="shared" si="181"/>
        <v>#DIV/0!</v>
      </c>
      <c r="K159" s="160">
        <f>SUM(K160:K162)</f>
        <v>3360</v>
      </c>
      <c r="L159" s="160">
        <f>SUM(L160:L162)</f>
        <v>0</v>
      </c>
      <c r="M159" s="160">
        <f>SUM(M160:M162)</f>
        <v>0</v>
      </c>
      <c r="N159" s="254" t="e">
        <f t="shared" si="173"/>
        <v>#DIV/0!</v>
      </c>
      <c r="O159" s="201"/>
    </row>
    <row r="160" spans="1:16" ht="14.7" customHeight="1" x14ac:dyDescent="0.3">
      <c r="A160" s="90"/>
      <c r="B160" s="93" t="s">
        <v>140</v>
      </c>
      <c r="C160" s="94">
        <v>400</v>
      </c>
      <c r="D160" s="95"/>
      <c r="E160" s="95"/>
      <c r="F160" s="253" t="e">
        <f t="shared" si="172"/>
        <v>#DIV/0!</v>
      </c>
      <c r="G160" s="94">
        <v>200</v>
      </c>
      <c r="H160" s="95"/>
      <c r="I160" s="95"/>
      <c r="J160" s="268" t="e">
        <f t="shared" si="181"/>
        <v>#DIV/0!</v>
      </c>
      <c r="K160" s="96">
        <f t="shared" ref="K160:L168" si="188">G160+C160</f>
        <v>600</v>
      </c>
      <c r="L160" s="97">
        <f t="shared" si="188"/>
        <v>0</v>
      </c>
      <c r="M160" s="97">
        <f>I160+E160</f>
        <v>0</v>
      </c>
      <c r="N160" s="426" t="e">
        <f t="shared" si="173"/>
        <v>#DIV/0!</v>
      </c>
      <c r="O160" s="201"/>
    </row>
    <row r="161" spans="1:15" s="75" customFormat="1" ht="14.7" customHeight="1" x14ac:dyDescent="0.3">
      <c r="A161" s="90"/>
      <c r="B161" s="59" t="s">
        <v>86</v>
      </c>
      <c r="C161" s="84">
        <v>530</v>
      </c>
      <c r="D161" s="85"/>
      <c r="E161" s="85"/>
      <c r="F161" s="253" t="e">
        <f t="shared" si="172"/>
        <v>#DIV/0!</v>
      </c>
      <c r="G161" s="86">
        <v>230</v>
      </c>
      <c r="H161" s="85"/>
      <c r="I161" s="85"/>
      <c r="J161" s="266" t="e">
        <f t="shared" si="181"/>
        <v>#DIV/0!</v>
      </c>
      <c r="K161" s="19">
        <f t="shared" si="188"/>
        <v>760</v>
      </c>
      <c r="L161" s="20">
        <f t="shared" si="188"/>
        <v>0</v>
      </c>
      <c r="M161" s="20">
        <f>I161+E161</f>
        <v>0</v>
      </c>
      <c r="N161" s="253" t="e">
        <f t="shared" si="173"/>
        <v>#DIV/0!</v>
      </c>
      <c r="O161" s="203"/>
    </row>
    <row r="162" spans="1:15" ht="14.25" customHeight="1" x14ac:dyDescent="0.3">
      <c r="A162" s="90"/>
      <c r="B162" s="59" t="s">
        <v>117</v>
      </c>
      <c r="C162" s="84">
        <v>0</v>
      </c>
      <c r="D162" s="85"/>
      <c r="E162" s="85"/>
      <c r="F162" s="253" t="e">
        <f t="shared" si="172"/>
        <v>#DIV/0!</v>
      </c>
      <c r="G162" s="86">
        <v>2000</v>
      </c>
      <c r="H162" s="85"/>
      <c r="I162" s="85"/>
      <c r="J162" s="230" t="e">
        <f t="shared" ref="J162:J165" si="189">SUM(I162/H162*100)</f>
        <v>#DIV/0!</v>
      </c>
      <c r="K162" s="19">
        <f t="shared" si="188"/>
        <v>2000</v>
      </c>
      <c r="L162" s="20">
        <f t="shared" si="188"/>
        <v>0</v>
      </c>
      <c r="M162" s="20">
        <f>I162+E162</f>
        <v>0</v>
      </c>
      <c r="N162" s="253" t="e">
        <f t="shared" si="173"/>
        <v>#DIV/0!</v>
      </c>
      <c r="O162" s="197"/>
    </row>
    <row r="163" spans="1:15" ht="14.25" customHeight="1" x14ac:dyDescent="0.3">
      <c r="A163" s="87">
        <v>637012</v>
      </c>
      <c r="B163" s="92" t="s">
        <v>178</v>
      </c>
      <c r="C163" s="158">
        <f>SUM(C164:C168)</f>
        <v>25900</v>
      </c>
      <c r="D163" s="158">
        <f t="shared" ref="D163:E163" si="190">SUM(D164:D168)</f>
        <v>0</v>
      </c>
      <c r="E163" s="158">
        <f t="shared" si="190"/>
        <v>0</v>
      </c>
      <c r="F163" s="254" t="e">
        <f t="shared" si="172"/>
        <v>#DIV/0!</v>
      </c>
      <c r="G163" s="158">
        <f>SUM(G164:G166)</f>
        <v>800</v>
      </c>
      <c r="H163" s="158">
        <f>SUM(H164:H166)</f>
        <v>0</v>
      </c>
      <c r="I163" s="158">
        <f>SUM(I164:I166)</f>
        <v>0</v>
      </c>
      <c r="J163" s="267" t="e">
        <f t="shared" si="189"/>
        <v>#DIV/0!</v>
      </c>
      <c r="K163" s="160">
        <f>SUM(K164:K167)</f>
        <v>26100</v>
      </c>
      <c r="L163" s="160">
        <f>SUM(L164:L167)</f>
        <v>0</v>
      </c>
      <c r="M163" s="160">
        <f>SUM(M164:M167)</f>
        <v>0</v>
      </c>
      <c r="N163" s="254" t="e">
        <f t="shared" ref="N163" si="191">SUM(M163/L163*100)</f>
        <v>#DIV/0!</v>
      </c>
      <c r="O163" s="197"/>
    </row>
    <row r="164" spans="1:15" ht="14.7" customHeight="1" x14ac:dyDescent="0.3">
      <c r="A164" s="69"/>
      <c r="B164" s="59" t="s">
        <v>176</v>
      </c>
      <c r="C164" s="84">
        <v>1600</v>
      </c>
      <c r="D164" s="85"/>
      <c r="E164" s="85"/>
      <c r="F164" s="253" t="e">
        <f t="shared" ref="F164:F165" si="192">SUM(E164/D164*100)</f>
        <v>#DIV/0!</v>
      </c>
      <c r="G164" s="86">
        <v>400</v>
      </c>
      <c r="H164" s="85"/>
      <c r="I164" s="85"/>
      <c r="J164" s="266" t="e">
        <f t="shared" si="189"/>
        <v>#DIV/0!</v>
      </c>
      <c r="K164" s="16">
        <f t="shared" si="188"/>
        <v>2000</v>
      </c>
      <c r="L164" s="17">
        <f t="shared" si="188"/>
        <v>0</v>
      </c>
      <c r="M164" s="17">
        <f>I164+E164</f>
        <v>0</v>
      </c>
      <c r="N164" s="253" t="e">
        <f t="shared" si="173"/>
        <v>#DIV/0!</v>
      </c>
      <c r="O164" s="21"/>
    </row>
    <row r="165" spans="1:15" ht="14.7" customHeight="1" x14ac:dyDescent="0.3">
      <c r="A165" s="69"/>
      <c r="B165" s="59" t="s">
        <v>179</v>
      </c>
      <c r="C165" s="84">
        <v>2000</v>
      </c>
      <c r="D165" s="85"/>
      <c r="E165" s="85"/>
      <c r="F165" s="253" t="e">
        <f t="shared" si="192"/>
        <v>#DIV/0!</v>
      </c>
      <c r="G165" s="86">
        <v>400</v>
      </c>
      <c r="H165" s="85"/>
      <c r="I165" s="85"/>
      <c r="J165" s="266" t="e">
        <f t="shared" si="189"/>
        <v>#DIV/0!</v>
      </c>
      <c r="K165" s="16">
        <f t="shared" si="188"/>
        <v>2400</v>
      </c>
      <c r="L165" s="17">
        <f t="shared" si="188"/>
        <v>0</v>
      </c>
      <c r="M165" s="17">
        <f>I165+E165</f>
        <v>0</v>
      </c>
      <c r="N165" s="253" t="e">
        <f t="shared" si="173"/>
        <v>#DIV/0!</v>
      </c>
      <c r="O165" s="21"/>
    </row>
    <row r="166" spans="1:15" ht="14.7" customHeight="1" x14ac:dyDescent="0.3">
      <c r="A166" s="69"/>
      <c r="B166" s="59" t="s">
        <v>177</v>
      </c>
      <c r="C166" s="84">
        <v>200</v>
      </c>
      <c r="D166" s="85"/>
      <c r="E166" s="85"/>
      <c r="F166" s="253" t="e">
        <f t="shared" ref="F166" si="193">SUM(E166/D166*100)</f>
        <v>#DIV/0!</v>
      </c>
      <c r="G166" s="86"/>
      <c r="H166" s="85"/>
      <c r="I166" s="85"/>
      <c r="J166" s="266" t="e">
        <f t="shared" ref="J166:J167" si="194">SUM(I166/H166*100)</f>
        <v>#DIV/0!</v>
      </c>
      <c r="K166" s="16">
        <f t="shared" ref="K166:K167" si="195">G166+C166</f>
        <v>200</v>
      </c>
      <c r="L166" s="17">
        <f t="shared" ref="L166:L167" si="196">H166+D166</f>
        <v>0</v>
      </c>
      <c r="M166" s="17">
        <f>I166+E166</f>
        <v>0</v>
      </c>
      <c r="N166" s="253" t="e">
        <f t="shared" ref="N166:N167" si="197">SUM(M166/L166*100)</f>
        <v>#DIV/0!</v>
      </c>
      <c r="O166" s="21"/>
    </row>
    <row r="167" spans="1:15" ht="14.7" customHeight="1" x14ac:dyDescent="0.3">
      <c r="A167" s="69"/>
      <c r="B167" s="59" t="s">
        <v>141</v>
      </c>
      <c r="C167" s="84">
        <v>21500</v>
      </c>
      <c r="D167" s="85"/>
      <c r="E167" s="85"/>
      <c r="F167" s="253" t="e">
        <f t="shared" ref="F167" si="198">SUM(E167/D167*100)</f>
        <v>#DIV/0!</v>
      </c>
      <c r="G167" s="86"/>
      <c r="H167" s="85"/>
      <c r="I167" s="85"/>
      <c r="J167" s="266" t="e">
        <f t="shared" si="194"/>
        <v>#DIV/0!</v>
      </c>
      <c r="K167" s="16">
        <f t="shared" si="195"/>
        <v>21500</v>
      </c>
      <c r="L167" s="17">
        <f t="shared" si="196"/>
        <v>0</v>
      </c>
      <c r="M167" s="17">
        <f>I167+E167</f>
        <v>0</v>
      </c>
      <c r="N167" s="253" t="e">
        <f t="shared" si="197"/>
        <v>#DIV/0!</v>
      </c>
      <c r="O167" s="21"/>
    </row>
    <row r="168" spans="1:15" ht="14.7" customHeight="1" x14ac:dyDescent="0.3">
      <c r="A168" s="69"/>
      <c r="B168" s="59" t="s">
        <v>175</v>
      </c>
      <c r="C168" s="84">
        <v>600</v>
      </c>
      <c r="D168" s="85"/>
      <c r="E168" s="85"/>
      <c r="F168" s="253" t="e">
        <f t="shared" si="172"/>
        <v>#DIV/0!</v>
      </c>
      <c r="G168" s="86"/>
      <c r="H168" s="85"/>
      <c r="I168" s="85"/>
      <c r="J168" s="266" t="e">
        <f t="shared" si="181"/>
        <v>#DIV/0!</v>
      </c>
      <c r="K168" s="16">
        <f t="shared" si="188"/>
        <v>600</v>
      </c>
      <c r="L168" s="17">
        <f t="shared" si="188"/>
        <v>0</v>
      </c>
      <c r="M168" s="17">
        <f>I168+E168</f>
        <v>0</v>
      </c>
      <c r="N168" s="253" t="e">
        <f t="shared" si="173"/>
        <v>#DIV/0!</v>
      </c>
      <c r="O168" s="21"/>
    </row>
    <row r="169" spans="1:15" ht="14.7" customHeight="1" x14ac:dyDescent="0.3">
      <c r="A169" s="69">
        <v>637014</v>
      </c>
      <c r="B169" s="77" t="s">
        <v>87</v>
      </c>
      <c r="C169" s="84">
        <v>20000</v>
      </c>
      <c r="D169" s="85"/>
      <c r="E169" s="85"/>
      <c r="F169" s="253" t="e">
        <f t="shared" si="172"/>
        <v>#DIV/0!</v>
      </c>
      <c r="G169" s="86">
        <v>8000</v>
      </c>
      <c r="H169" s="85"/>
      <c r="I169" s="85"/>
      <c r="J169" s="266" t="e">
        <f t="shared" si="181"/>
        <v>#DIV/0!</v>
      </c>
      <c r="K169" s="16">
        <f t="shared" ref="K169:K178" si="199">G169+C169</f>
        <v>28000</v>
      </c>
      <c r="L169" s="17">
        <f t="shared" ref="L169:L178" si="200">H169+D169</f>
        <v>0</v>
      </c>
      <c r="M169" s="17">
        <f t="shared" ref="M169:M178" si="201">I169+E169</f>
        <v>0</v>
      </c>
      <c r="N169" s="253" t="e">
        <f t="shared" si="173"/>
        <v>#DIV/0!</v>
      </c>
      <c r="O169" s="21"/>
    </row>
    <row r="170" spans="1:15" ht="14.7" customHeight="1" x14ac:dyDescent="0.3">
      <c r="A170" s="69">
        <v>637015</v>
      </c>
      <c r="B170" s="59" t="s">
        <v>88</v>
      </c>
      <c r="C170" s="84">
        <v>500</v>
      </c>
      <c r="D170" s="85"/>
      <c r="E170" s="85"/>
      <c r="F170" s="253" t="e">
        <f t="shared" si="172"/>
        <v>#DIV/0!</v>
      </c>
      <c r="G170" s="86">
        <v>1000</v>
      </c>
      <c r="H170" s="85"/>
      <c r="I170" s="85"/>
      <c r="J170" s="266" t="e">
        <f t="shared" si="181"/>
        <v>#DIV/0!</v>
      </c>
      <c r="K170" s="16">
        <f t="shared" si="199"/>
        <v>1500</v>
      </c>
      <c r="L170" s="17">
        <f t="shared" si="200"/>
        <v>0</v>
      </c>
      <c r="M170" s="17">
        <f t="shared" si="201"/>
        <v>0</v>
      </c>
      <c r="N170" s="253" t="e">
        <f t="shared" si="173"/>
        <v>#DIV/0!</v>
      </c>
      <c r="O170" s="21"/>
    </row>
    <row r="171" spans="1:15" ht="14.7" customHeight="1" x14ac:dyDescent="0.3">
      <c r="A171" s="69">
        <v>637016</v>
      </c>
      <c r="B171" s="77" t="s">
        <v>89</v>
      </c>
      <c r="C171" s="84">
        <v>1700</v>
      </c>
      <c r="D171" s="85"/>
      <c r="E171" s="85"/>
      <c r="F171" s="253" t="e">
        <f t="shared" si="172"/>
        <v>#DIV/0!</v>
      </c>
      <c r="G171" s="86">
        <v>700</v>
      </c>
      <c r="H171" s="85"/>
      <c r="I171" s="85"/>
      <c r="J171" s="266" t="e">
        <f t="shared" si="181"/>
        <v>#DIV/0!</v>
      </c>
      <c r="K171" s="16">
        <f t="shared" si="199"/>
        <v>2400</v>
      </c>
      <c r="L171" s="17">
        <f t="shared" si="200"/>
        <v>0</v>
      </c>
      <c r="M171" s="17">
        <f t="shared" si="201"/>
        <v>0</v>
      </c>
      <c r="N171" s="253" t="e">
        <f t="shared" si="173"/>
        <v>#DIV/0!</v>
      </c>
      <c r="O171" s="21"/>
    </row>
    <row r="172" spans="1:15" ht="14.7" customHeight="1" x14ac:dyDescent="0.3">
      <c r="A172" s="69">
        <v>637023</v>
      </c>
      <c r="B172" s="77" t="s">
        <v>90</v>
      </c>
      <c r="C172" s="84">
        <v>100</v>
      </c>
      <c r="D172" s="85"/>
      <c r="E172" s="85"/>
      <c r="F172" s="253" t="e">
        <f t="shared" si="172"/>
        <v>#DIV/0!</v>
      </c>
      <c r="G172" s="86">
        <v>100</v>
      </c>
      <c r="H172" s="85"/>
      <c r="I172" s="85"/>
      <c r="J172" s="266" t="e">
        <f t="shared" si="181"/>
        <v>#DIV/0!</v>
      </c>
      <c r="K172" s="16">
        <f t="shared" si="199"/>
        <v>200</v>
      </c>
      <c r="L172" s="17">
        <f t="shared" si="200"/>
        <v>0</v>
      </c>
      <c r="M172" s="17">
        <f t="shared" si="201"/>
        <v>0</v>
      </c>
      <c r="N172" s="253" t="e">
        <f t="shared" si="173"/>
        <v>#DIV/0!</v>
      </c>
      <c r="O172" s="21"/>
    </row>
    <row r="173" spans="1:15" ht="14.7" customHeight="1" x14ac:dyDescent="0.3">
      <c r="A173" s="69">
        <v>637027</v>
      </c>
      <c r="B173" s="77" t="s">
        <v>91</v>
      </c>
      <c r="C173" s="16">
        <v>23400</v>
      </c>
      <c r="D173" s="17"/>
      <c r="E173" s="17"/>
      <c r="F173" s="219" t="e">
        <f t="shared" si="172"/>
        <v>#DIV/0!</v>
      </c>
      <c r="G173" s="18">
        <v>30000</v>
      </c>
      <c r="H173" s="17"/>
      <c r="I173" s="17"/>
      <c r="J173" s="230" t="e">
        <f t="shared" si="181"/>
        <v>#DIV/0!</v>
      </c>
      <c r="K173" s="16">
        <f t="shared" si="199"/>
        <v>53400</v>
      </c>
      <c r="L173" s="17">
        <f t="shared" si="200"/>
        <v>0</v>
      </c>
      <c r="M173" s="17">
        <f t="shared" si="201"/>
        <v>0</v>
      </c>
      <c r="N173" s="219" t="e">
        <f t="shared" si="173"/>
        <v>#DIV/0!</v>
      </c>
      <c r="O173" s="21"/>
    </row>
    <row r="174" spans="1:15" ht="14.7" customHeight="1" x14ac:dyDescent="0.3">
      <c r="A174" s="69">
        <v>637030</v>
      </c>
      <c r="B174" s="77" t="s">
        <v>118</v>
      </c>
      <c r="C174" s="16"/>
      <c r="D174" s="17"/>
      <c r="E174" s="17"/>
      <c r="F174" s="219" t="e">
        <f t="shared" si="172"/>
        <v>#DIV/0!</v>
      </c>
      <c r="G174" s="18"/>
      <c r="H174" s="17"/>
      <c r="I174" s="17"/>
      <c r="J174" s="230" t="e">
        <f t="shared" ref="J174:J177" si="202">SUM(I174/H174*100)</f>
        <v>#DIV/0!</v>
      </c>
      <c r="K174" s="16">
        <f t="shared" si="199"/>
        <v>0</v>
      </c>
      <c r="L174" s="17">
        <f t="shared" si="200"/>
        <v>0</v>
      </c>
      <c r="M174" s="17">
        <f t="shared" si="201"/>
        <v>0</v>
      </c>
      <c r="N174" s="219" t="e">
        <f t="shared" si="173"/>
        <v>#DIV/0!</v>
      </c>
      <c r="O174" s="21"/>
    </row>
    <row r="175" spans="1:15" ht="14.7" customHeight="1" x14ac:dyDescent="0.3">
      <c r="A175" s="69">
        <v>637031</v>
      </c>
      <c r="B175" s="77" t="s">
        <v>92</v>
      </c>
      <c r="C175" s="16"/>
      <c r="D175" s="17"/>
      <c r="E175" s="17"/>
      <c r="F175" s="219" t="e">
        <f t="shared" si="172"/>
        <v>#DIV/0!</v>
      </c>
      <c r="G175" s="18"/>
      <c r="H175" s="17"/>
      <c r="I175" s="17"/>
      <c r="J175" s="230" t="e">
        <f t="shared" si="202"/>
        <v>#DIV/0!</v>
      </c>
      <c r="K175" s="16">
        <f t="shared" si="199"/>
        <v>0</v>
      </c>
      <c r="L175" s="17">
        <f t="shared" si="200"/>
        <v>0</v>
      </c>
      <c r="M175" s="17">
        <f t="shared" si="201"/>
        <v>0</v>
      </c>
      <c r="N175" s="219" t="e">
        <f t="shared" ref="N175" si="203">SUM(M175/L175*100)</f>
        <v>#DIV/0!</v>
      </c>
      <c r="O175" s="21"/>
    </row>
    <row r="176" spans="1:15" ht="14.7" customHeight="1" x14ac:dyDescent="0.3">
      <c r="A176" s="69">
        <v>637032</v>
      </c>
      <c r="B176" s="163" t="s">
        <v>119</v>
      </c>
      <c r="C176" s="129"/>
      <c r="D176" s="139"/>
      <c r="E176" s="139"/>
      <c r="F176" s="219" t="e">
        <f t="shared" si="172"/>
        <v>#DIV/0!</v>
      </c>
      <c r="G176" s="18"/>
      <c r="H176" s="17"/>
      <c r="I176" s="17"/>
      <c r="J176" s="230" t="e">
        <f t="shared" si="202"/>
        <v>#DIV/0!</v>
      </c>
      <c r="K176" s="16">
        <f t="shared" si="199"/>
        <v>0</v>
      </c>
      <c r="L176" s="17">
        <f t="shared" si="200"/>
        <v>0</v>
      </c>
      <c r="M176" s="17">
        <f t="shared" si="201"/>
        <v>0</v>
      </c>
      <c r="N176" s="219" t="e">
        <f t="shared" si="173"/>
        <v>#DIV/0!</v>
      </c>
      <c r="O176" s="21"/>
    </row>
    <row r="177" spans="1:37" ht="14.7" customHeight="1" x14ac:dyDescent="0.3">
      <c r="A177" s="69">
        <v>637035</v>
      </c>
      <c r="B177" s="59" t="s">
        <v>93</v>
      </c>
      <c r="C177" s="84"/>
      <c r="D177" s="85"/>
      <c r="E177" s="85"/>
      <c r="F177" s="253" t="e">
        <f t="shared" si="172"/>
        <v>#DIV/0!</v>
      </c>
      <c r="G177" s="86"/>
      <c r="H177" s="85"/>
      <c r="I177" s="85"/>
      <c r="J177" s="230" t="e">
        <f t="shared" si="202"/>
        <v>#DIV/0!</v>
      </c>
      <c r="K177" s="16">
        <f t="shared" si="199"/>
        <v>0</v>
      </c>
      <c r="L177" s="17">
        <f t="shared" si="200"/>
        <v>0</v>
      </c>
      <c r="M177" s="17">
        <f t="shared" si="201"/>
        <v>0</v>
      </c>
      <c r="N177" s="253" t="e">
        <f t="shared" si="173"/>
        <v>#DIV/0!</v>
      </c>
      <c r="O177" s="21"/>
    </row>
    <row r="178" spans="1:37" ht="14.7" customHeight="1" x14ac:dyDescent="0.3">
      <c r="A178" s="69">
        <v>637036</v>
      </c>
      <c r="B178" s="59" t="s">
        <v>120</v>
      </c>
      <c r="C178" s="23">
        <v>1000</v>
      </c>
      <c r="D178" s="85"/>
      <c r="E178" s="86"/>
      <c r="F178" s="253" t="e">
        <f t="shared" si="172"/>
        <v>#DIV/0!</v>
      </c>
      <c r="G178" s="86">
        <v>200</v>
      </c>
      <c r="H178" s="86"/>
      <c r="I178" s="86"/>
      <c r="J178" s="266" t="e">
        <f t="shared" si="181"/>
        <v>#DIV/0!</v>
      </c>
      <c r="K178" s="16">
        <f t="shared" si="199"/>
        <v>1200</v>
      </c>
      <c r="L178" s="17">
        <f t="shared" si="200"/>
        <v>0</v>
      </c>
      <c r="M178" s="17">
        <f t="shared" si="201"/>
        <v>0</v>
      </c>
      <c r="N178" s="253" t="e">
        <f t="shared" si="173"/>
        <v>#DIV/0!</v>
      </c>
      <c r="O178" s="21"/>
    </row>
    <row r="179" spans="1:37" ht="14.7" customHeight="1" x14ac:dyDescent="0.3">
      <c r="A179" s="52">
        <v>642</v>
      </c>
      <c r="B179" s="53" t="s">
        <v>94</v>
      </c>
      <c r="C179" s="68">
        <f>SUM(C180:C183)</f>
        <v>400</v>
      </c>
      <c r="D179" s="68">
        <f>SUM(D180:D183)</f>
        <v>0</v>
      </c>
      <c r="E179" s="68">
        <f>SUM(E180:E183)</f>
        <v>0</v>
      </c>
      <c r="F179" s="245" t="e">
        <f t="shared" si="172"/>
        <v>#DIV/0!</v>
      </c>
      <c r="G179" s="425">
        <f>SUM(G180:G183)</f>
        <v>200</v>
      </c>
      <c r="H179" s="68">
        <f>SUM(H180:H183)</f>
        <v>0</v>
      </c>
      <c r="I179" s="68">
        <f>SUM(I180:I183)</f>
        <v>0</v>
      </c>
      <c r="J179" s="262" t="e">
        <f t="shared" si="181"/>
        <v>#DIV/0!</v>
      </c>
      <c r="K179" s="68">
        <f>SUM(K180:K183)</f>
        <v>600</v>
      </c>
      <c r="L179" s="68">
        <f>SUM(L180:L183)</f>
        <v>0</v>
      </c>
      <c r="M179" s="68">
        <f>SUM(M180:M183)</f>
        <v>0</v>
      </c>
      <c r="N179" s="245" t="e">
        <f t="shared" si="173"/>
        <v>#DIV/0!</v>
      </c>
      <c r="O179" s="21"/>
    </row>
    <row r="180" spans="1:37" ht="14.7" customHeight="1" x14ac:dyDescent="0.3">
      <c r="A180" s="415">
        <v>642006</v>
      </c>
      <c r="B180" s="133" t="s">
        <v>121</v>
      </c>
      <c r="C180" s="130"/>
      <c r="D180" s="131"/>
      <c r="E180" s="134"/>
      <c r="F180" s="255" t="e">
        <f t="shared" si="172"/>
        <v>#DIV/0!</v>
      </c>
      <c r="G180" s="132"/>
      <c r="H180" s="132"/>
      <c r="I180" s="132"/>
      <c r="J180" s="230" t="e">
        <f t="shared" ref="J180:J183" si="204">SUM(I180/H180*100)</f>
        <v>#DIV/0!</v>
      </c>
      <c r="K180" s="19">
        <f t="shared" ref="K180" si="205">G180+C180</f>
        <v>0</v>
      </c>
      <c r="L180" s="20">
        <f t="shared" ref="L180" si="206">H180+D180</f>
        <v>0</v>
      </c>
      <c r="M180" s="20">
        <f t="shared" ref="M180" si="207">I180+E180</f>
        <v>0</v>
      </c>
      <c r="N180" s="427" t="e">
        <f t="shared" si="173"/>
        <v>#DIV/0!</v>
      </c>
      <c r="O180" s="21"/>
    </row>
    <row r="181" spans="1:37" s="14" customFormat="1" ht="14.7" customHeight="1" x14ac:dyDescent="0.3">
      <c r="A181" s="69">
        <v>642015</v>
      </c>
      <c r="B181" s="59" t="s">
        <v>95</v>
      </c>
      <c r="C181" s="84">
        <v>400</v>
      </c>
      <c r="D181" s="85"/>
      <c r="E181" s="85"/>
      <c r="F181" s="253" t="e">
        <f t="shared" si="172"/>
        <v>#DIV/0!</v>
      </c>
      <c r="G181" s="86">
        <v>200</v>
      </c>
      <c r="H181" s="85"/>
      <c r="I181" s="85"/>
      <c r="J181" s="230" t="e">
        <f t="shared" si="204"/>
        <v>#DIV/0!</v>
      </c>
      <c r="K181" s="19">
        <f t="shared" ref="K181:M183" si="208">G181+C181</f>
        <v>600</v>
      </c>
      <c r="L181" s="20">
        <f t="shared" si="208"/>
        <v>0</v>
      </c>
      <c r="M181" s="20">
        <f t="shared" si="208"/>
        <v>0</v>
      </c>
      <c r="N181" s="253" t="e">
        <f t="shared" si="173"/>
        <v>#DIV/0!</v>
      </c>
      <c r="O181" s="21"/>
    </row>
    <row r="182" spans="1:37" s="14" customFormat="1" ht="14.7" customHeight="1" x14ac:dyDescent="0.3">
      <c r="A182" s="69">
        <v>642012</v>
      </c>
      <c r="B182" s="77" t="s">
        <v>96</v>
      </c>
      <c r="C182" s="84"/>
      <c r="D182" s="85"/>
      <c r="E182" s="85"/>
      <c r="F182" s="219" t="e">
        <f t="shared" ref="F182:F183" si="209">SUM(E182/D182*100)</f>
        <v>#DIV/0!</v>
      </c>
      <c r="G182" s="86"/>
      <c r="H182" s="85"/>
      <c r="I182" s="85"/>
      <c r="J182" s="230" t="e">
        <f t="shared" si="204"/>
        <v>#DIV/0!</v>
      </c>
      <c r="K182" s="19">
        <f t="shared" si="208"/>
        <v>0</v>
      </c>
      <c r="L182" s="20">
        <f t="shared" si="208"/>
        <v>0</v>
      </c>
      <c r="M182" s="20">
        <f t="shared" si="208"/>
        <v>0</v>
      </c>
      <c r="N182" s="253" t="e">
        <f t="shared" si="173"/>
        <v>#DIV/0!</v>
      </c>
      <c r="O182" s="21"/>
    </row>
    <row r="183" spans="1:37" ht="14.7" customHeight="1" x14ac:dyDescent="0.3">
      <c r="A183" s="69">
        <v>642013</v>
      </c>
      <c r="B183" s="77" t="s">
        <v>97</v>
      </c>
      <c r="C183" s="84"/>
      <c r="D183" s="85"/>
      <c r="E183" s="85"/>
      <c r="F183" s="219" t="e">
        <f t="shared" si="209"/>
        <v>#DIV/0!</v>
      </c>
      <c r="G183" s="86"/>
      <c r="H183" s="85"/>
      <c r="I183" s="85"/>
      <c r="J183" s="230" t="e">
        <f t="shared" si="204"/>
        <v>#DIV/0!</v>
      </c>
      <c r="K183" s="19">
        <f t="shared" si="208"/>
        <v>0</v>
      </c>
      <c r="L183" s="20">
        <f t="shared" si="208"/>
        <v>0</v>
      </c>
      <c r="M183" s="20">
        <f t="shared" si="208"/>
        <v>0</v>
      </c>
      <c r="N183" s="253" t="e">
        <f t="shared" si="173"/>
        <v>#DIV/0!</v>
      </c>
      <c r="O183" s="21"/>
    </row>
    <row r="184" spans="1:37" ht="14.7" customHeight="1" x14ac:dyDescent="0.3">
      <c r="A184" s="101">
        <v>651</v>
      </c>
      <c r="B184" s="102" t="s">
        <v>102</v>
      </c>
      <c r="C184" s="103">
        <f>C185</f>
        <v>0</v>
      </c>
      <c r="D184" s="103">
        <f>D185</f>
        <v>0</v>
      </c>
      <c r="E184" s="103">
        <f>E185</f>
        <v>0</v>
      </c>
      <c r="F184" s="256" t="e">
        <f t="shared" si="172"/>
        <v>#DIV/0!</v>
      </c>
      <c r="G184" s="106">
        <f>G185</f>
        <v>0</v>
      </c>
      <c r="H184" s="103">
        <f>H185</f>
        <v>0</v>
      </c>
      <c r="I184" s="103">
        <f>I185</f>
        <v>0</v>
      </c>
      <c r="J184" s="269"/>
      <c r="K184" s="103">
        <f>K185</f>
        <v>0</v>
      </c>
      <c r="L184" s="103">
        <f>L185</f>
        <v>0</v>
      </c>
      <c r="M184" s="103">
        <f>M185</f>
        <v>0</v>
      </c>
      <c r="N184" s="256" t="e">
        <f t="shared" si="173"/>
        <v>#DIV/0!</v>
      </c>
      <c r="O184" s="21"/>
    </row>
    <row r="185" spans="1:37" ht="14.7" customHeight="1" x14ac:dyDescent="0.3">
      <c r="A185" s="152">
        <v>651003</v>
      </c>
      <c r="B185" s="77" t="s">
        <v>101</v>
      </c>
      <c r="C185" s="128"/>
      <c r="D185" s="127"/>
      <c r="E185" s="127"/>
      <c r="F185" s="257" t="e">
        <f t="shared" si="172"/>
        <v>#DIV/0!</v>
      </c>
      <c r="G185" s="153"/>
      <c r="H185" s="127"/>
      <c r="I185" s="127"/>
      <c r="J185" s="230" t="e">
        <f t="shared" ref="J185" si="210">SUM(I185/H185*100)</f>
        <v>#DIV/0!</v>
      </c>
      <c r="K185" s="129">
        <f t="shared" ref="K185:K198" si="211">G185+C185</f>
        <v>0</v>
      </c>
      <c r="L185" s="139">
        <f t="shared" ref="L185:L198" si="212">H185+D185</f>
        <v>0</v>
      </c>
      <c r="M185" s="139">
        <f t="shared" ref="M185:M198" si="213">I185+E185</f>
        <v>0</v>
      </c>
      <c r="N185" s="257" t="e">
        <f t="shared" si="173"/>
        <v>#DIV/0!</v>
      </c>
      <c r="O185" s="197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</row>
    <row r="186" spans="1:37" s="100" customFormat="1" ht="14.7" customHeight="1" x14ac:dyDescent="0.3">
      <c r="A186" s="140">
        <v>713</v>
      </c>
      <c r="B186" s="141" t="s">
        <v>107</v>
      </c>
      <c r="C186" s="142">
        <f>SUM(C187:C192)</f>
        <v>0</v>
      </c>
      <c r="D186" s="142">
        <f t="shared" ref="D186:E186" si="214">SUM(D188:D192)</f>
        <v>0</v>
      </c>
      <c r="E186" s="142">
        <f t="shared" si="214"/>
        <v>0</v>
      </c>
      <c r="F186" s="258"/>
      <c r="G186" s="144">
        <f>SUM(G189:G192)</f>
        <v>0</v>
      </c>
      <c r="H186" s="142">
        <f>SUM(H189:H192)</f>
        <v>0</v>
      </c>
      <c r="I186" s="142">
        <f>SUM(I189:I192)</f>
        <v>0</v>
      </c>
      <c r="J186" s="270" t="e">
        <f t="shared" si="181"/>
        <v>#DIV/0!</v>
      </c>
      <c r="K186" s="142">
        <f>SUM(K187:K192)</f>
        <v>0</v>
      </c>
      <c r="L186" s="142">
        <f>SUM(L189:L192)</f>
        <v>0</v>
      </c>
      <c r="M186" s="142">
        <f>SUM(M189:M192)</f>
        <v>0</v>
      </c>
      <c r="N186" s="259" t="e">
        <f t="shared" si="173"/>
        <v>#DIV/0!</v>
      </c>
      <c r="O186" s="197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</row>
    <row r="187" spans="1:37" x14ac:dyDescent="0.3">
      <c r="A187" s="145">
        <v>713004</v>
      </c>
      <c r="B187" s="455"/>
      <c r="C187" s="147"/>
      <c r="D187" s="114"/>
      <c r="E187" s="114"/>
      <c r="F187" s="219" t="e">
        <f t="shared" ref="F187" si="215">SUM(E187/D187*100)</f>
        <v>#DIV/0!</v>
      </c>
      <c r="G187" s="147"/>
      <c r="H187" s="148"/>
      <c r="I187" s="148"/>
      <c r="J187" s="271" t="e">
        <f t="shared" ref="J187" si="216">SUM(I187/H187*100)</f>
        <v>#DIV/0!</v>
      </c>
      <c r="K187" s="150">
        <f t="shared" ref="K187" si="217">SUM(C187+G187)</f>
        <v>0</v>
      </c>
      <c r="L187" s="150"/>
      <c r="M187" s="151"/>
      <c r="N187" s="260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</row>
    <row r="188" spans="1:37" x14ac:dyDescent="0.3">
      <c r="A188" s="145">
        <v>713004</v>
      </c>
      <c r="B188" s="455"/>
      <c r="C188" s="136"/>
      <c r="D188" s="114"/>
      <c r="E188" s="114"/>
      <c r="F188" s="219" t="e">
        <f t="shared" ref="F188" si="218">SUM(E188/D188*100)</f>
        <v>#DIV/0!</v>
      </c>
      <c r="G188" s="147"/>
      <c r="H188" s="148"/>
      <c r="I188" s="148"/>
      <c r="J188" s="271" t="e">
        <f t="shared" si="181"/>
        <v>#DIV/0!</v>
      </c>
      <c r="K188" s="150">
        <f t="shared" ref="K188" si="219">SUM(C188+G188)</f>
        <v>0</v>
      </c>
      <c r="L188" s="150"/>
      <c r="M188" s="151"/>
      <c r="N188" s="260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</row>
    <row r="189" spans="1:37" x14ac:dyDescent="0.3">
      <c r="A189" s="145">
        <v>713004</v>
      </c>
      <c r="B189" s="455"/>
      <c r="C189" s="147"/>
      <c r="D189" s="114"/>
      <c r="E189" s="114"/>
      <c r="F189" s="219" t="e">
        <f t="shared" ref="F189:F192" si="220">SUM(E189/D189*100)</f>
        <v>#DIV/0!</v>
      </c>
      <c r="G189" s="147"/>
      <c r="H189" s="148"/>
      <c r="I189" s="148"/>
      <c r="J189" s="271" t="e">
        <f t="shared" ref="J189:J190" si="221">SUM(I189/H189*100)</f>
        <v>#DIV/0!</v>
      </c>
      <c r="K189" s="150">
        <f t="shared" ref="K189:K190" si="222">SUM(C189+G189)</f>
        <v>0</v>
      </c>
      <c r="L189" s="150"/>
      <c r="M189" s="151"/>
      <c r="N189" s="260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</row>
    <row r="190" spans="1:37" x14ac:dyDescent="0.3">
      <c r="A190" s="145">
        <v>713004</v>
      </c>
      <c r="B190" s="455"/>
      <c r="C190" s="147"/>
      <c r="D190" s="114"/>
      <c r="E190" s="114"/>
      <c r="F190" s="219" t="e">
        <f t="shared" si="220"/>
        <v>#DIV/0!</v>
      </c>
      <c r="G190" s="147"/>
      <c r="H190" s="148"/>
      <c r="I190" s="148"/>
      <c r="J190" s="271" t="e">
        <f t="shared" si="221"/>
        <v>#DIV/0!</v>
      </c>
      <c r="K190" s="150">
        <f t="shared" si="222"/>
        <v>0</v>
      </c>
      <c r="L190" s="150"/>
      <c r="M190" s="151"/>
      <c r="N190" s="260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</row>
    <row r="191" spans="1:37" x14ac:dyDescent="0.3">
      <c r="A191" s="145">
        <v>713004</v>
      </c>
      <c r="B191" s="455"/>
      <c r="C191" s="147"/>
      <c r="D191" s="114"/>
      <c r="E191" s="114"/>
      <c r="F191" s="219" t="e">
        <f t="shared" si="220"/>
        <v>#DIV/0!</v>
      </c>
      <c r="G191" s="138"/>
      <c r="H191" s="148"/>
      <c r="I191" s="148"/>
      <c r="J191" s="271" t="e">
        <f t="shared" si="181"/>
        <v>#DIV/0!</v>
      </c>
      <c r="K191" s="150">
        <f t="shared" ref="K191:M191" si="223">SUM(C191+G191)</f>
        <v>0</v>
      </c>
      <c r="L191" s="150">
        <f t="shared" si="223"/>
        <v>0</v>
      </c>
      <c r="M191" s="151">
        <f t="shared" si="223"/>
        <v>0</v>
      </c>
      <c r="N191" s="260" t="e">
        <f t="shared" si="173"/>
        <v>#DIV/0!</v>
      </c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</row>
    <row r="192" spans="1:37" x14ac:dyDescent="0.3">
      <c r="A192" s="145">
        <v>713005</v>
      </c>
      <c r="B192" s="455"/>
      <c r="C192" s="147"/>
      <c r="D192" s="114"/>
      <c r="E192" s="114"/>
      <c r="F192" s="219" t="e">
        <f t="shared" si="220"/>
        <v>#DIV/0!</v>
      </c>
      <c r="G192" s="149"/>
      <c r="H192" s="148"/>
      <c r="I192" s="148"/>
      <c r="J192" s="271" t="e">
        <f t="shared" si="181"/>
        <v>#DIV/0!</v>
      </c>
      <c r="K192" s="150">
        <f>SUM(C192+G192)</f>
        <v>0</v>
      </c>
      <c r="L192" s="150">
        <f t="shared" ref="L192" si="224">SUM(D192+H192)</f>
        <v>0</v>
      </c>
      <c r="M192" s="151">
        <f t="shared" ref="M192" si="225">SUM(E192+I192)</f>
        <v>0</v>
      </c>
      <c r="N192" s="260" t="e">
        <f t="shared" si="173"/>
        <v>#DIV/0!</v>
      </c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</row>
    <row r="193" spans="1:37" x14ac:dyDescent="0.3">
      <c r="A193" s="140">
        <v>717</v>
      </c>
      <c r="B193" s="141" t="s">
        <v>108</v>
      </c>
      <c r="C193" s="142">
        <f>C194</f>
        <v>0</v>
      </c>
      <c r="D193" s="143">
        <f>SUM(D194)</f>
        <v>0</v>
      </c>
      <c r="E193" s="143">
        <f>SUM(E194)</f>
        <v>0</v>
      </c>
      <c r="F193" s="259" t="e">
        <f t="shared" si="172"/>
        <v>#DIV/0!</v>
      </c>
      <c r="G193" s="144">
        <f>SUM(G194)</f>
        <v>12000</v>
      </c>
      <c r="H193" s="143">
        <f>SUM(H194)</f>
        <v>0</v>
      </c>
      <c r="I193" s="143">
        <f>SUM(I194)</f>
        <v>0</v>
      </c>
      <c r="J193" s="274" t="e">
        <f t="shared" si="181"/>
        <v>#DIV/0!</v>
      </c>
      <c r="K193" s="142">
        <f>K194</f>
        <v>12000</v>
      </c>
      <c r="L193" s="142">
        <f>L194</f>
        <v>0</v>
      </c>
      <c r="M193" s="142">
        <f>M194</f>
        <v>0</v>
      </c>
      <c r="N193" s="259" t="e">
        <f t="shared" si="173"/>
        <v>#DIV/0!</v>
      </c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</row>
    <row r="194" spans="1:37" x14ac:dyDescent="0.3">
      <c r="A194" s="145">
        <v>717002</v>
      </c>
      <c r="B194" s="146" t="s">
        <v>170</v>
      </c>
      <c r="C194" s="136"/>
      <c r="D194" s="148"/>
      <c r="E194" s="148"/>
      <c r="F194" s="260" t="e">
        <f t="shared" si="172"/>
        <v>#DIV/0!</v>
      </c>
      <c r="G194" s="149">
        <v>12000</v>
      </c>
      <c r="H194" s="148"/>
      <c r="I194" s="148"/>
      <c r="J194" s="230" t="e">
        <f t="shared" ref="J194" si="226">SUM(I194/H194*100)</f>
        <v>#DIV/0!</v>
      </c>
      <c r="K194" s="150">
        <f>SUM(C194+G194)</f>
        <v>12000</v>
      </c>
      <c r="L194" s="151">
        <f>SUM(D194+H194)</f>
        <v>0</v>
      </c>
      <c r="M194" s="151">
        <f>SUM(E194+I194)</f>
        <v>0</v>
      </c>
      <c r="N194" s="260" t="e">
        <f t="shared" si="173"/>
        <v>#DIV/0!</v>
      </c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</row>
    <row r="195" spans="1:37" x14ac:dyDescent="0.3">
      <c r="A195" s="101">
        <v>718</v>
      </c>
      <c r="B195" s="104" t="s">
        <v>103</v>
      </c>
      <c r="C195" s="103">
        <f>SUM(C196)</f>
        <v>0</v>
      </c>
      <c r="D195" s="103">
        <f>SUM(D196)</f>
        <v>0</v>
      </c>
      <c r="E195" s="105">
        <f>SUM(E196)</f>
        <v>0</v>
      </c>
      <c r="F195" s="256"/>
      <c r="G195" s="106">
        <f>SUM(G196)</f>
        <v>25000</v>
      </c>
      <c r="H195" s="106">
        <f t="shared" ref="H195:I195" si="227">SUM(H196)</f>
        <v>0</v>
      </c>
      <c r="I195" s="106">
        <f t="shared" si="227"/>
        <v>0</v>
      </c>
      <c r="J195" s="274" t="e">
        <f t="shared" ref="J195:J196" si="228">SUM(I195/H195*100)</f>
        <v>#DIV/0!</v>
      </c>
      <c r="K195" s="103">
        <f>SUM(K196)</f>
        <v>25000</v>
      </c>
      <c r="L195" s="103">
        <f>SUM(L196)</f>
        <v>0</v>
      </c>
      <c r="M195" s="103">
        <f t="shared" ref="M195:N195" si="229">SUM(M196)</f>
        <v>0</v>
      </c>
      <c r="N195" s="103" t="e">
        <f t="shared" si="229"/>
        <v>#DIV/0!</v>
      </c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</row>
    <row r="196" spans="1:37" ht="27" x14ac:dyDescent="0.3">
      <c r="A196" s="99">
        <v>718005</v>
      </c>
      <c r="B196" s="98" t="s">
        <v>99</v>
      </c>
      <c r="C196" s="78">
        <v>0</v>
      </c>
      <c r="D196" s="79"/>
      <c r="E196" s="79"/>
      <c r="F196" s="219" t="e">
        <f t="shared" ref="F196" si="230">SUM(E196/D196*100)</f>
        <v>#DIV/0!</v>
      </c>
      <c r="G196" s="80">
        <v>25000</v>
      </c>
      <c r="H196" s="79"/>
      <c r="I196" s="79"/>
      <c r="J196" s="230" t="e">
        <f t="shared" si="228"/>
        <v>#DIV/0!</v>
      </c>
      <c r="K196" s="19">
        <f t="shared" ref="K196" si="231">G196+C196</f>
        <v>25000</v>
      </c>
      <c r="L196" s="20">
        <f t="shared" ref="L196" si="232">H196+D196</f>
        <v>0</v>
      </c>
      <c r="M196" s="20">
        <f t="shared" ref="M196" si="233">I196+E196</f>
        <v>0</v>
      </c>
      <c r="N196" s="219" t="e">
        <f t="shared" si="173"/>
        <v>#DIV/0!</v>
      </c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</row>
    <row r="197" spans="1:37" s="109" customFormat="1" x14ac:dyDescent="0.3">
      <c r="A197" s="110">
        <v>721</v>
      </c>
      <c r="B197" s="111" t="s">
        <v>104</v>
      </c>
      <c r="C197" s="108">
        <f>SUM(C198)</f>
        <v>0</v>
      </c>
      <c r="D197" s="108">
        <f>SUM(D198)</f>
        <v>0</v>
      </c>
      <c r="E197" s="108">
        <f>SUM(E198)</f>
        <v>0</v>
      </c>
      <c r="F197" s="218"/>
      <c r="G197" s="112">
        <v>0</v>
      </c>
      <c r="H197" s="108">
        <f>SUM(H198)</f>
        <v>0</v>
      </c>
      <c r="I197" s="108">
        <v>0</v>
      </c>
      <c r="J197" s="274" t="e">
        <f t="shared" ref="J197" si="234">SUM(I197/H197*100)</f>
        <v>#DIV/0!</v>
      </c>
      <c r="K197" s="108">
        <f>SUM(K198)</f>
        <v>0</v>
      </c>
      <c r="L197" s="108">
        <f>SUM(L198)</f>
        <v>0</v>
      </c>
      <c r="M197" s="108">
        <f>SUM(M198)</f>
        <v>0</v>
      </c>
      <c r="N197" s="259" t="e">
        <f t="shared" si="173"/>
        <v>#DIV/0!</v>
      </c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</row>
    <row r="198" spans="1:37" x14ac:dyDescent="0.3">
      <c r="A198" s="99">
        <v>721001</v>
      </c>
      <c r="B198" s="98" t="s">
        <v>105</v>
      </c>
      <c r="C198" s="78">
        <v>0</v>
      </c>
      <c r="D198" s="79"/>
      <c r="E198" s="79"/>
      <c r="F198" s="219" t="e">
        <f t="shared" ref="F198" si="235">SUM(E198/D198*100)</f>
        <v>#DIV/0!</v>
      </c>
      <c r="G198" s="80"/>
      <c r="H198" s="79"/>
      <c r="I198" s="79"/>
      <c r="J198" s="230" t="e">
        <f t="shared" ref="J198" si="236">SUM(I198/H198*100)</f>
        <v>#DIV/0!</v>
      </c>
      <c r="K198" s="19">
        <f t="shared" si="211"/>
        <v>0</v>
      </c>
      <c r="L198" s="20">
        <f t="shared" si="212"/>
        <v>0</v>
      </c>
      <c r="M198" s="20">
        <f t="shared" si="213"/>
        <v>0</v>
      </c>
      <c r="N198" s="219" t="e">
        <f t="shared" ref="N198" si="237">SUM(M198/L198*100)</f>
        <v>#DIV/0!</v>
      </c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</row>
    <row r="199" spans="1:37" s="109" customFormat="1" ht="27" x14ac:dyDescent="0.3">
      <c r="A199" s="110">
        <v>811</v>
      </c>
      <c r="B199" s="111" t="s">
        <v>106</v>
      </c>
      <c r="C199" s="107">
        <f>C200</f>
        <v>0</v>
      </c>
      <c r="D199" s="107">
        <f>D200</f>
        <v>0</v>
      </c>
      <c r="E199" s="107">
        <f>E200</f>
        <v>0</v>
      </c>
      <c r="F199" s="218" t="e">
        <f t="shared" si="172"/>
        <v>#DIV/0!</v>
      </c>
      <c r="G199" s="112">
        <f>G200</f>
        <v>0</v>
      </c>
      <c r="H199" s="107">
        <f>H200</f>
        <v>0</v>
      </c>
      <c r="I199" s="107">
        <f>I200</f>
        <v>0</v>
      </c>
      <c r="J199" s="274" t="e">
        <f t="shared" ref="J199" si="238">SUM(I199/H199*100)</f>
        <v>#DIV/0!</v>
      </c>
      <c r="K199" s="107">
        <f>K200</f>
        <v>0</v>
      </c>
      <c r="L199" s="107">
        <f>L200</f>
        <v>0</v>
      </c>
      <c r="M199" s="107">
        <f>M200</f>
        <v>0</v>
      </c>
      <c r="N199" s="428" t="e">
        <f t="shared" si="173"/>
        <v>#DIV/0!</v>
      </c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</row>
    <row r="200" spans="1:37" x14ac:dyDescent="0.3">
      <c r="A200" s="135">
        <v>811005</v>
      </c>
      <c r="B200" s="77" t="s">
        <v>100</v>
      </c>
      <c r="C200" s="136">
        <v>0</v>
      </c>
      <c r="D200" s="137"/>
      <c r="E200" s="137"/>
      <c r="F200" s="261" t="e">
        <f t="shared" si="172"/>
        <v>#DIV/0!</v>
      </c>
      <c r="G200" s="138"/>
      <c r="H200" s="137"/>
      <c r="I200" s="137"/>
      <c r="J200" s="230" t="e">
        <f t="shared" ref="J200" si="239">SUM(I200/H200*100)</f>
        <v>#DIV/0!</v>
      </c>
      <c r="K200" s="129">
        <f t="shared" ref="K200" si="240">G200+C200</f>
        <v>0</v>
      </c>
      <c r="L200" s="139">
        <f t="shared" ref="L200" si="241">H200+D200</f>
        <v>0</v>
      </c>
      <c r="M200" s="139">
        <f t="shared" ref="M200" si="242">I200+E200</f>
        <v>0</v>
      </c>
      <c r="N200" s="261" t="e">
        <f t="shared" si="173"/>
        <v>#DIV/0!</v>
      </c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</row>
    <row r="201" spans="1:37" s="109" customFormat="1" ht="39.6" customHeight="1" x14ac:dyDescent="0.3">
      <c r="A201"/>
      <c r="B201"/>
      <c r="C201" s="21"/>
      <c r="D201" s="21"/>
      <c r="E201" s="21"/>
      <c r="F201" s="43"/>
      <c r="G201" s="21"/>
      <c r="H201" s="21"/>
      <c r="I201" s="21"/>
      <c r="J201" s="43"/>
      <c r="K201" s="21"/>
      <c r="L201" s="21"/>
      <c r="M201" s="21"/>
      <c r="N201" s="43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</row>
    <row r="202" spans="1:37" x14ac:dyDescent="0.3">
      <c r="A202" s="21"/>
      <c r="B202" s="21"/>
      <c r="D202" s="43"/>
      <c r="E202"/>
      <c r="F202"/>
      <c r="G202"/>
      <c r="H202"/>
      <c r="I202"/>
      <c r="J202"/>
      <c r="K202"/>
      <c r="L202"/>
      <c r="M202"/>
      <c r="N202"/>
    </row>
    <row r="203" spans="1:37" x14ac:dyDescent="0.3">
      <c r="A203" s="21"/>
      <c r="B203" s="21"/>
      <c r="D203" s="43"/>
      <c r="E203"/>
      <c r="F203"/>
      <c r="G203"/>
      <c r="H203"/>
      <c r="I203"/>
      <c r="J203"/>
      <c r="K203"/>
      <c r="L203"/>
      <c r="M203"/>
      <c r="N203"/>
    </row>
    <row r="204" spans="1:37" x14ac:dyDescent="0.3">
      <c r="A204" s="21"/>
      <c r="B204" s="21"/>
      <c r="D204" s="43"/>
      <c r="E204"/>
      <c r="F204"/>
      <c r="G204"/>
      <c r="H204"/>
      <c r="I204"/>
      <c r="J204"/>
      <c r="K204"/>
      <c r="L204"/>
      <c r="M204"/>
      <c r="N204"/>
    </row>
    <row r="205" spans="1:37" x14ac:dyDescent="0.3">
      <c r="A205" s="21"/>
      <c r="B205" s="21"/>
      <c r="D205" s="43"/>
      <c r="E205"/>
      <c r="F205"/>
      <c r="G205"/>
      <c r="H205"/>
      <c r="I205"/>
      <c r="J205"/>
      <c r="K205"/>
      <c r="L205"/>
      <c r="M205"/>
      <c r="N205"/>
    </row>
    <row r="206" spans="1:37" x14ac:dyDescent="0.3">
      <c r="A206" s="21"/>
      <c r="B206" s="21"/>
      <c r="D206" s="43"/>
      <c r="E206"/>
      <c r="F206"/>
      <c r="G206"/>
      <c r="H206"/>
      <c r="I206"/>
      <c r="J206"/>
      <c r="K206"/>
      <c r="L206"/>
      <c r="M206"/>
      <c r="N206"/>
    </row>
    <row r="207" spans="1:37" x14ac:dyDescent="0.3">
      <c r="A207" s="21"/>
      <c r="B207" s="21"/>
      <c r="D207" s="43"/>
      <c r="E207"/>
      <c r="F207"/>
      <c r="G207"/>
      <c r="H207"/>
      <c r="I207"/>
      <c r="J207"/>
      <c r="K207"/>
      <c r="L207"/>
      <c r="M207"/>
      <c r="N207"/>
    </row>
    <row r="208" spans="1:37" x14ac:dyDescent="0.3">
      <c r="A208" s="21"/>
      <c r="B208" s="21"/>
      <c r="D208" s="43"/>
      <c r="E208"/>
      <c r="F208"/>
      <c r="G208"/>
      <c r="H208"/>
      <c r="I208"/>
      <c r="J208"/>
      <c r="K208"/>
      <c r="L208"/>
      <c r="M208"/>
      <c r="N208"/>
    </row>
    <row r="209" spans="1:14" x14ac:dyDescent="0.3">
      <c r="A209" s="21"/>
      <c r="B209" s="21"/>
      <c r="D209" s="43"/>
      <c r="E209"/>
      <c r="F209"/>
      <c r="G209"/>
      <c r="H209"/>
      <c r="I209"/>
      <c r="J209"/>
      <c r="K209"/>
      <c r="L209"/>
      <c r="M209"/>
      <c r="N209"/>
    </row>
    <row r="210" spans="1:14" x14ac:dyDescent="0.3">
      <c r="A210" s="21"/>
      <c r="B210" s="21"/>
      <c r="D210" s="43"/>
      <c r="E210"/>
      <c r="F210"/>
      <c r="G210"/>
      <c r="H210"/>
      <c r="I210"/>
      <c r="J210"/>
      <c r="K210"/>
      <c r="L210"/>
      <c r="M210"/>
      <c r="N210"/>
    </row>
    <row r="211" spans="1:14" x14ac:dyDescent="0.3">
      <c r="A211" s="21"/>
      <c r="B211" s="21"/>
      <c r="D211" s="43"/>
      <c r="E211"/>
      <c r="F211"/>
      <c r="G211"/>
      <c r="H211"/>
      <c r="I211"/>
      <c r="J211"/>
      <c r="K211"/>
      <c r="L211"/>
      <c r="M211"/>
      <c r="N211"/>
    </row>
    <row r="212" spans="1:14" x14ac:dyDescent="0.3">
      <c r="A212" s="21"/>
      <c r="B212" s="21"/>
      <c r="D212" s="43"/>
      <c r="E212"/>
      <c r="F212"/>
      <c r="G212"/>
      <c r="H212"/>
      <c r="I212"/>
      <c r="J212"/>
      <c r="K212"/>
      <c r="L212"/>
      <c r="M212"/>
      <c r="N212"/>
    </row>
    <row r="213" spans="1:14" x14ac:dyDescent="0.3">
      <c r="A213" s="21"/>
      <c r="B213" s="21"/>
      <c r="D213" s="43"/>
      <c r="E213"/>
      <c r="F213"/>
      <c r="G213"/>
      <c r="H213"/>
      <c r="I213"/>
      <c r="J213"/>
      <c r="K213"/>
      <c r="L213"/>
      <c r="M213"/>
      <c r="N213"/>
    </row>
    <row r="214" spans="1:14" x14ac:dyDescent="0.3">
      <c r="A214" s="21"/>
      <c r="B214" s="21"/>
      <c r="D214" s="43"/>
      <c r="E214"/>
      <c r="F214"/>
      <c r="G214"/>
      <c r="H214"/>
      <c r="I214"/>
      <c r="J214"/>
      <c r="K214"/>
      <c r="L214"/>
      <c r="M214"/>
      <c r="N214"/>
    </row>
    <row r="215" spans="1:14" x14ac:dyDescent="0.3">
      <c r="A215" s="21"/>
      <c r="B215" s="21"/>
      <c r="D215" s="43"/>
      <c r="E215"/>
      <c r="F215"/>
      <c r="G215"/>
      <c r="H215"/>
      <c r="I215"/>
      <c r="J215"/>
      <c r="K215"/>
      <c r="L215"/>
      <c r="M215"/>
      <c r="N215"/>
    </row>
    <row r="216" spans="1:14" x14ac:dyDescent="0.3">
      <c r="A216" s="21"/>
      <c r="B216" s="21"/>
      <c r="D216" s="43"/>
      <c r="E216"/>
      <c r="F216"/>
      <c r="G216"/>
      <c r="H216"/>
      <c r="I216"/>
      <c r="J216"/>
      <c r="K216"/>
      <c r="L216"/>
      <c r="M216"/>
      <c r="N216"/>
    </row>
    <row r="217" spans="1:14" x14ac:dyDescent="0.3">
      <c r="A217" s="21"/>
      <c r="B217" s="21"/>
      <c r="D217" s="43"/>
      <c r="E217"/>
      <c r="F217"/>
      <c r="G217"/>
      <c r="H217"/>
      <c r="I217"/>
      <c r="J217"/>
      <c r="K217"/>
      <c r="L217"/>
      <c r="M217"/>
      <c r="N217"/>
    </row>
    <row r="218" spans="1:14" x14ac:dyDescent="0.3">
      <c r="A218" s="21"/>
      <c r="B218" s="21"/>
      <c r="D218" s="43"/>
      <c r="E218"/>
      <c r="F218"/>
      <c r="G218"/>
      <c r="H218"/>
      <c r="I218"/>
      <c r="J218"/>
      <c r="K218"/>
      <c r="L218"/>
      <c r="M218"/>
      <c r="N218"/>
    </row>
    <row r="219" spans="1:14" x14ac:dyDescent="0.3">
      <c r="A219" s="21"/>
      <c r="B219" s="21"/>
      <c r="D219" s="43"/>
      <c r="E219"/>
      <c r="F219"/>
      <c r="G219"/>
      <c r="H219"/>
      <c r="I219"/>
      <c r="J219"/>
      <c r="K219"/>
      <c r="L219"/>
      <c r="M219"/>
      <c r="N219"/>
    </row>
    <row r="220" spans="1:14" x14ac:dyDescent="0.3">
      <c r="A220" s="21"/>
      <c r="B220" s="21"/>
      <c r="D220" s="43"/>
      <c r="E220"/>
      <c r="F220"/>
      <c r="G220"/>
      <c r="H220"/>
      <c r="I220"/>
      <c r="J220"/>
      <c r="K220"/>
      <c r="L220"/>
      <c r="M220"/>
      <c r="N220"/>
    </row>
    <row r="221" spans="1:14" x14ac:dyDescent="0.3">
      <c r="A221" s="21"/>
      <c r="B221" s="21"/>
      <c r="D221" s="43"/>
      <c r="E221"/>
      <c r="F221"/>
      <c r="G221"/>
      <c r="H221"/>
      <c r="I221"/>
      <c r="J221"/>
      <c r="K221"/>
      <c r="L221"/>
      <c r="M221"/>
      <c r="N221"/>
    </row>
    <row r="222" spans="1:14" x14ac:dyDescent="0.3">
      <c r="A222" s="21"/>
      <c r="B222" s="21"/>
      <c r="D222" s="43"/>
      <c r="E222"/>
      <c r="F222"/>
      <c r="G222"/>
      <c r="H222"/>
      <c r="I222"/>
      <c r="J222"/>
      <c r="K222"/>
      <c r="L222"/>
      <c r="M222"/>
      <c r="N222"/>
    </row>
    <row r="223" spans="1:14" x14ac:dyDescent="0.3">
      <c r="A223" s="21"/>
      <c r="B223" s="21"/>
      <c r="D223" s="43"/>
      <c r="E223"/>
      <c r="F223"/>
      <c r="G223"/>
      <c r="H223"/>
      <c r="I223"/>
      <c r="J223"/>
      <c r="K223"/>
      <c r="L223"/>
      <c r="M223"/>
      <c r="N223"/>
    </row>
    <row r="224" spans="1:14" x14ac:dyDescent="0.3">
      <c r="A224" s="21"/>
      <c r="B224" s="21"/>
      <c r="D224" s="43"/>
      <c r="E224"/>
      <c r="F224"/>
      <c r="G224"/>
      <c r="H224"/>
      <c r="I224"/>
      <c r="J224"/>
      <c r="K224"/>
      <c r="L224"/>
      <c r="M224"/>
      <c r="N224"/>
    </row>
    <row r="225" spans="1:14" x14ac:dyDescent="0.3">
      <c r="A225" s="21"/>
      <c r="B225" s="21"/>
      <c r="D225" s="43"/>
      <c r="E225"/>
      <c r="F225"/>
      <c r="G225"/>
      <c r="H225"/>
      <c r="I225"/>
      <c r="J225"/>
      <c r="K225"/>
      <c r="L225"/>
      <c r="M225"/>
      <c r="N225"/>
    </row>
    <row r="226" spans="1:14" x14ac:dyDescent="0.3">
      <c r="A226" s="21"/>
      <c r="B226" s="21"/>
      <c r="D226" s="43"/>
      <c r="E226"/>
      <c r="F226"/>
      <c r="G226"/>
      <c r="H226"/>
      <c r="I226"/>
      <c r="J226"/>
      <c r="K226"/>
      <c r="L226"/>
      <c r="M226"/>
      <c r="N226"/>
    </row>
    <row r="227" spans="1:14" x14ac:dyDescent="0.3">
      <c r="A227" s="21"/>
      <c r="B227" s="21"/>
      <c r="D227" s="43"/>
      <c r="E227"/>
      <c r="F227"/>
      <c r="G227"/>
      <c r="H227"/>
      <c r="I227"/>
      <c r="J227"/>
      <c r="K227"/>
      <c r="L227"/>
      <c r="M227"/>
      <c r="N227"/>
    </row>
    <row r="228" spans="1:14" x14ac:dyDescent="0.3">
      <c r="A228" s="21"/>
      <c r="B228" s="21"/>
      <c r="D228" s="43"/>
      <c r="E228"/>
      <c r="F228"/>
      <c r="G228"/>
      <c r="H228"/>
      <c r="I228"/>
      <c r="J228"/>
      <c r="K228"/>
      <c r="L228"/>
      <c r="M228"/>
      <c r="N228"/>
    </row>
    <row r="229" spans="1:14" x14ac:dyDescent="0.3">
      <c r="A229" s="21"/>
      <c r="B229" s="21"/>
      <c r="D229" s="43"/>
      <c r="E229"/>
      <c r="F229"/>
      <c r="G229"/>
      <c r="H229"/>
      <c r="I229"/>
      <c r="J229"/>
      <c r="K229"/>
      <c r="L229"/>
      <c r="M229"/>
      <c r="N229"/>
    </row>
    <row r="230" spans="1:14" x14ac:dyDescent="0.3">
      <c r="A230" s="21"/>
      <c r="B230" s="21"/>
      <c r="D230" s="43"/>
      <c r="E230"/>
      <c r="F230"/>
      <c r="G230"/>
      <c r="H230"/>
      <c r="I230"/>
      <c r="J230"/>
      <c r="K230"/>
      <c r="L230"/>
      <c r="M230"/>
      <c r="N230"/>
    </row>
    <row r="231" spans="1:14" x14ac:dyDescent="0.3">
      <c r="A231" s="21"/>
      <c r="B231" s="21"/>
      <c r="D231" s="43"/>
      <c r="E231"/>
      <c r="F231"/>
      <c r="G231"/>
      <c r="H231"/>
      <c r="I231"/>
      <c r="J231"/>
      <c r="K231"/>
      <c r="L231"/>
      <c r="M231"/>
      <c r="N231"/>
    </row>
    <row r="232" spans="1:14" x14ac:dyDescent="0.3">
      <c r="A232" s="21"/>
      <c r="B232" s="21"/>
      <c r="D232" s="43"/>
      <c r="E232"/>
      <c r="F232"/>
      <c r="G232"/>
      <c r="H232"/>
      <c r="I232"/>
      <c r="J232"/>
      <c r="K232"/>
      <c r="L232"/>
      <c r="M232"/>
      <c r="N232"/>
    </row>
    <row r="233" spans="1:14" x14ac:dyDescent="0.3">
      <c r="A233" s="21"/>
      <c r="B233" s="21"/>
      <c r="D233" s="43"/>
      <c r="E233"/>
      <c r="F233"/>
      <c r="G233"/>
      <c r="H233"/>
      <c r="I233"/>
      <c r="J233"/>
      <c r="K233"/>
      <c r="L233"/>
      <c r="M233"/>
      <c r="N233"/>
    </row>
    <row r="234" spans="1:14" x14ac:dyDescent="0.3">
      <c r="A234" s="21"/>
      <c r="B234" s="21"/>
      <c r="D234" s="43"/>
      <c r="E234"/>
      <c r="F234"/>
      <c r="G234"/>
      <c r="H234"/>
      <c r="I234"/>
      <c r="J234"/>
      <c r="K234"/>
      <c r="L234"/>
      <c r="M234"/>
      <c r="N234"/>
    </row>
    <row r="235" spans="1:14" x14ac:dyDescent="0.3">
      <c r="A235" s="21"/>
      <c r="B235" s="21"/>
      <c r="D235" s="43"/>
      <c r="E235"/>
      <c r="F235"/>
      <c r="G235"/>
      <c r="H235"/>
      <c r="I235"/>
      <c r="J235"/>
      <c r="K235"/>
      <c r="L235"/>
      <c r="M235"/>
      <c r="N235"/>
    </row>
    <row r="236" spans="1:14" x14ac:dyDescent="0.3">
      <c r="A236" s="21"/>
      <c r="B236" s="21"/>
      <c r="D236" s="43"/>
      <c r="E236"/>
      <c r="F236"/>
      <c r="G236"/>
      <c r="H236"/>
      <c r="I236"/>
      <c r="J236"/>
      <c r="K236"/>
      <c r="L236"/>
      <c r="M236"/>
      <c r="N236"/>
    </row>
    <row r="237" spans="1:14" x14ac:dyDescent="0.3">
      <c r="A237" s="21"/>
      <c r="B237" s="21"/>
      <c r="D237" s="43"/>
      <c r="E237"/>
      <c r="F237"/>
      <c r="G237"/>
      <c r="H237"/>
      <c r="I237"/>
      <c r="J237"/>
      <c r="K237"/>
      <c r="L237"/>
      <c r="M237"/>
      <c r="N237"/>
    </row>
    <row r="238" spans="1:14" x14ac:dyDescent="0.3">
      <c r="A238" s="21"/>
      <c r="B238" s="21"/>
      <c r="D238" s="43"/>
      <c r="E238"/>
      <c r="F238"/>
      <c r="G238"/>
      <c r="H238"/>
      <c r="I238"/>
      <c r="J238"/>
      <c r="K238"/>
      <c r="L238"/>
      <c r="M238"/>
      <c r="N238"/>
    </row>
    <row r="239" spans="1:14" x14ac:dyDescent="0.3">
      <c r="A239" s="21"/>
      <c r="B239" s="21"/>
      <c r="D239" s="43"/>
      <c r="E239"/>
      <c r="F239"/>
      <c r="G239"/>
      <c r="H239"/>
      <c r="I239"/>
      <c r="J239"/>
      <c r="K239"/>
      <c r="L239"/>
      <c r="M239"/>
      <c r="N239"/>
    </row>
    <row r="240" spans="1:14" x14ac:dyDescent="0.3">
      <c r="A240" s="21"/>
      <c r="B240" s="21"/>
      <c r="D240" s="43"/>
      <c r="E240"/>
      <c r="F240"/>
      <c r="G240"/>
      <c r="H240"/>
      <c r="I240"/>
      <c r="J240"/>
      <c r="K240"/>
      <c r="L240"/>
      <c r="M240"/>
      <c r="N240"/>
    </row>
    <row r="241" spans="1:14" x14ac:dyDescent="0.3">
      <c r="A241" s="21"/>
      <c r="B241" s="21"/>
      <c r="D241" s="43"/>
      <c r="E241"/>
      <c r="F241"/>
      <c r="G241"/>
      <c r="H241"/>
      <c r="I241"/>
      <c r="J241"/>
      <c r="K241"/>
      <c r="L241"/>
      <c r="M241"/>
      <c r="N241"/>
    </row>
    <row r="242" spans="1:14" x14ac:dyDescent="0.3">
      <c r="A242" s="21"/>
      <c r="B242" s="21"/>
      <c r="D242" s="43"/>
      <c r="E242"/>
      <c r="F242"/>
      <c r="G242"/>
      <c r="H242"/>
      <c r="I242"/>
      <c r="J242"/>
      <c r="K242"/>
      <c r="L242"/>
      <c r="M242"/>
      <c r="N242"/>
    </row>
    <row r="243" spans="1:14" x14ac:dyDescent="0.3">
      <c r="A243" s="21"/>
      <c r="B243" s="21"/>
      <c r="D243" s="43"/>
      <c r="E243"/>
      <c r="F243"/>
      <c r="G243"/>
      <c r="H243"/>
      <c r="I243"/>
      <c r="J243"/>
      <c r="K243"/>
      <c r="L243"/>
      <c r="M243"/>
      <c r="N243"/>
    </row>
    <row r="244" spans="1:14" x14ac:dyDescent="0.3">
      <c r="A244" s="21"/>
      <c r="B244" s="21"/>
      <c r="D244" s="43"/>
      <c r="E244"/>
      <c r="F244"/>
      <c r="G244"/>
      <c r="H244"/>
      <c r="I244"/>
      <c r="J244"/>
      <c r="K244"/>
      <c r="L244"/>
      <c r="M244"/>
      <c r="N244"/>
    </row>
    <row r="245" spans="1:14" x14ac:dyDescent="0.3">
      <c r="A245" s="21"/>
      <c r="B245" s="21"/>
      <c r="D245" s="43"/>
      <c r="E245"/>
      <c r="F245"/>
      <c r="G245"/>
      <c r="H245"/>
      <c r="I245"/>
      <c r="J245"/>
      <c r="K245"/>
      <c r="L245"/>
      <c r="M245"/>
      <c r="N245"/>
    </row>
    <row r="246" spans="1:14" x14ac:dyDescent="0.3">
      <c r="A246" s="21"/>
      <c r="B246" s="21"/>
      <c r="D246" s="43"/>
      <c r="E246"/>
      <c r="F246"/>
      <c r="G246"/>
      <c r="H246"/>
      <c r="I246"/>
      <c r="J246"/>
      <c r="K246"/>
      <c r="L246"/>
      <c r="M246"/>
      <c r="N246"/>
    </row>
    <row r="247" spans="1:14" x14ac:dyDescent="0.3">
      <c r="A247" s="21"/>
      <c r="B247" s="21"/>
      <c r="D247" s="43"/>
      <c r="E247"/>
      <c r="F247"/>
      <c r="G247"/>
      <c r="H247"/>
      <c r="I247"/>
      <c r="J247"/>
      <c r="K247"/>
      <c r="L247"/>
      <c r="M247"/>
      <c r="N247"/>
    </row>
    <row r="248" spans="1:14" x14ac:dyDescent="0.3">
      <c r="A248" s="21"/>
      <c r="B248" s="21"/>
      <c r="D248" s="43"/>
      <c r="E248"/>
      <c r="F248"/>
      <c r="G248"/>
      <c r="H248"/>
      <c r="I248"/>
      <c r="J248"/>
      <c r="K248"/>
      <c r="L248"/>
      <c r="M248"/>
      <c r="N248"/>
    </row>
    <row r="249" spans="1:14" x14ac:dyDescent="0.3">
      <c r="A249" s="21"/>
      <c r="B249" s="21"/>
      <c r="D249" s="43"/>
      <c r="E249"/>
      <c r="F249"/>
      <c r="G249"/>
      <c r="H249"/>
      <c r="I249"/>
      <c r="J249"/>
      <c r="K249"/>
      <c r="L249"/>
      <c r="M249"/>
      <c r="N249"/>
    </row>
    <row r="250" spans="1:14" x14ac:dyDescent="0.3">
      <c r="A250" s="21"/>
      <c r="B250" s="21"/>
      <c r="D250" s="43"/>
      <c r="E250"/>
      <c r="F250"/>
      <c r="G250"/>
      <c r="H250"/>
      <c r="I250"/>
      <c r="J250"/>
      <c r="K250"/>
      <c r="L250"/>
      <c r="M250"/>
      <c r="N250"/>
    </row>
    <row r="251" spans="1:14" x14ac:dyDescent="0.3">
      <c r="A251" s="21"/>
      <c r="B251" s="21"/>
      <c r="D251" s="43"/>
      <c r="E251"/>
      <c r="F251"/>
      <c r="G251"/>
      <c r="H251"/>
      <c r="I251"/>
      <c r="J251"/>
      <c r="K251"/>
      <c r="L251"/>
      <c r="M251"/>
      <c r="N251"/>
    </row>
    <row r="252" spans="1:14" x14ac:dyDescent="0.3">
      <c r="A252" s="21"/>
      <c r="B252" s="21"/>
      <c r="D252" s="43"/>
      <c r="E252"/>
      <c r="F252"/>
      <c r="G252"/>
      <c r="H252"/>
      <c r="I252"/>
      <c r="J252"/>
      <c r="K252"/>
      <c r="L252"/>
      <c r="M252"/>
      <c r="N252"/>
    </row>
    <row r="253" spans="1:14" x14ac:dyDescent="0.3">
      <c r="A253" s="21"/>
      <c r="B253" s="21"/>
      <c r="D253" s="43"/>
      <c r="E253"/>
      <c r="F253"/>
      <c r="G253"/>
      <c r="H253"/>
      <c r="I253"/>
      <c r="J253"/>
      <c r="K253"/>
      <c r="L253"/>
      <c r="M253"/>
      <c r="N253"/>
    </row>
    <row r="254" spans="1:14" x14ac:dyDescent="0.3">
      <c r="A254" s="21"/>
      <c r="B254" s="21"/>
      <c r="D254" s="43"/>
      <c r="E254"/>
      <c r="F254"/>
      <c r="G254"/>
      <c r="H254"/>
      <c r="I254"/>
      <c r="J254"/>
      <c r="K254"/>
      <c r="L254"/>
      <c r="M254"/>
      <c r="N254"/>
    </row>
    <row r="255" spans="1:14" x14ac:dyDescent="0.3">
      <c r="A255" s="21"/>
      <c r="B255" s="21"/>
      <c r="D255" s="43"/>
      <c r="E255"/>
      <c r="F255"/>
      <c r="G255"/>
      <c r="H255"/>
      <c r="I255"/>
      <c r="J255"/>
      <c r="K255"/>
      <c r="L255"/>
      <c r="M255"/>
      <c r="N255"/>
    </row>
    <row r="256" spans="1:14" x14ac:dyDescent="0.3">
      <c r="A256" s="21"/>
      <c r="B256" s="21"/>
      <c r="D256" s="43"/>
      <c r="E256"/>
      <c r="F256"/>
      <c r="G256"/>
      <c r="H256"/>
      <c r="I256"/>
      <c r="J256"/>
      <c r="K256"/>
      <c r="L256"/>
      <c r="M256"/>
      <c r="N256"/>
    </row>
    <row r="257" spans="1:14" x14ac:dyDescent="0.3">
      <c r="A257" s="21"/>
      <c r="B257" s="21"/>
      <c r="D257" s="43"/>
      <c r="E257"/>
      <c r="F257"/>
      <c r="G257"/>
      <c r="H257"/>
      <c r="I257"/>
      <c r="J257"/>
      <c r="K257"/>
      <c r="L257"/>
      <c r="M257"/>
      <c r="N257"/>
    </row>
    <row r="258" spans="1:14" x14ac:dyDescent="0.3">
      <c r="A258" s="21"/>
      <c r="B258" s="21"/>
      <c r="D258" s="43"/>
      <c r="E258"/>
      <c r="F258"/>
      <c r="G258"/>
      <c r="H258"/>
      <c r="I258"/>
      <c r="J258"/>
      <c r="K258"/>
      <c r="L258"/>
      <c r="M258"/>
      <c r="N258"/>
    </row>
    <row r="259" spans="1:14" x14ac:dyDescent="0.3">
      <c r="A259" s="21"/>
      <c r="B259" s="21"/>
      <c r="D259" s="43"/>
      <c r="E259"/>
      <c r="F259"/>
      <c r="G259"/>
      <c r="H259"/>
      <c r="I259"/>
      <c r="J259"/>
      <c r="K259"/>
      <c r="L259"/>
      <c r="M259"/>
      <c r="N259"/>
    </row>
    <row r="260" spans="1:14" x14ac:dyDescent="0.3">
      <c r="A260" s="21"/>
      <c r="B260" s="21"/>
      <c r="D260" s="43"/>
      <c r="E260"/>
      <c r="F260"/>
      <c r="G260"/>
      <c r="H260"/>
      <c r="I260"/>
      <c r="J260"/>
      <c r="K260"/>
      <c r="L260"/>
      <c r="M260"/>
      <c r="N260"/>
    </row>
    <row r="261" spans="1:14" x14ac:dyDescent="0.3">
      <c r="A261" s="21"/>
      <c r="B261" s="21"/>
      <c r="D261" s="43"/>
      <c r="E261"/>
      <c r="F261"/>
      <c r="G261"/>
      <c r="H261"/>
      <c r="I261"/>
      <c r="J261"/>
      <c r="K261"/>
      <c r="L261"/>
      <c r="M261"/>
      <c r="N261"/>
    </row>
    <row r="262" spans="1:14" x14ac:dyDescent="0.3">
      <c r="A262" s="21"/>
      <c r="B262" s="21"/>
      <c r="D262" s="43"/>
      <c r="E262"/>
      <c r="F262"/>
      <c r="G262"/>
      <c r="H262"/>
      <c r="I262"/>
      <c r="J262"/>
      <c r="K262"/>
      <c r="L262"/>
      <c r="M262"/>
      <c r="N262"/>
    </row>
    <row r="263" spans="1:14" x14ac:dyDescent="0.3">
      <c r="A263" s="21"/>
      <c r="B263" s="21"/>
      <c r="D263" s="43"/>
      <c r="E263"/>
      <c r="F263"/>
      <c r="G263"/>
      <c r="H263"/>
      <c r="I263"/>
      <c r="J263"/>
      <c r="K263"/>
      <c r="L263"/>
      <c r="M263"/>
      <c r="N263"/>
    </row>
    <row r="264" spans="1:14" x14ac:dyDescent="0.3">
      <c r="A264" s="21"/>
      <c r="B264" s="21"/>
      <c r="D264" s="43"/>
      <c r="E264"/>
      <c r="F264"/>
      <c r="G264"/>
      <c r="H264"/>
      <c r="I264"/>
      <c r="J264"/>
      <c r="K264"/>
      <c r="L264"/>
      <c r="M264"/>
      <c r="N264"/>
    </row>
    <row r="265" spans="1:14" x14ac:dyDescent="0.3">
      <c r="A265" s="21"/>
      <c r="B265" s="21"/>
      <c r="D265" s="43"/>
      <c r="E265"/>
      <c r="F265"/>
      <c r="G265"/>
      <c r="H265"/>
      <c r="I265"/>
      <c r="J265"/>
      <c r="K265"/>
      <c r="L265"/>
      <c r="M265"/>
      <c r="N265"/>
    </row>
    <row r="266" spans="1:14" x14ac:dyDescent="0.3">
      <c r="A266" s="21"/>
      <c r="B266" s="21"/>
      <c r="D266" s="43"/>
      <c r="E266"/>
      <c r="F266"/>
      <c r="G266"/>
      <c r="H266"/>
      <c r="I266"/>
      <c r="J266"/>
      <c r="K266"/>
      <c r="L266"/>
      <c r="M266"/>
      <c r="N266"/>
    </row>
    <row r="267" spans="1:14" x14ac:dyDescent="0.3">
      <c r="A267" s="21"/>
      <c r="B267" s="21"/>
      <c r="D267" s="43"/>
      <c r="E267"/>
      <c r="F267"/>
      <c r="G267"/>
      <c r="H267"/>
      <c r="I267"/>
      <c r="J267"/>
      <c r="K267"/>
      <c r="L267"/>
      <c r="M267"/>
      <c r="N267"/>
    </row>
    <row r="268" spans="1:14" x14ac:dyDescent="0.3">
      <c r="A268" s="21"/>
      <c r="B268" s="21"/>
      <c r="D268" s="43"/>
      <c r="E268"/>
      <c r="F268"/>
      <c r="G268"/>
      <c r="H268"/>
      <c r="I268"/>
      <c r="J268"/>
      <c r="K268"/>
      <c r="L268"/>
      <c r="M268"/>
      <c r="N268"/>
    </row>
    <row r="269" spans="1:14" x14ac:dyDescent="0.3">
      <c r="A269" s="21"/>
      <c r="B269" s="21"/>
      <c r="D269" s="43"/>
      <c r="E269"/>
      <c r="F269"/>
      <c r="G269"/>
      <c r="H269"/>
      <c r="I269"/>
      <c r="J269"/>
      <c r="K269"/>
      <c r="L269"/>
      <c r="M269"/>
      <c r="N269"/>
    </row>
    <row r="270" spans="1:14" x14ac:dyDescent="0.3">
      <c r="A270" s="21"/>
      <c r="B270" s="21"/>
      <c r="D270" s="43"/>
      <c r="E270"/>
      <c r="F270"/>
      <c r="G270"/>
      <c r="H270"/>
      <c r="I270"/>
      <c r="J270"/>
      <c r="K270"/>
      <c r="L270"/>
      <c r="M270"/>
      <c r="N270"/>
    </row>
    <row r="271" spans="1:14" x14ac:dyDescent="0.3">
      <c r="A271" s="21"/>
      <c r="B271" s="21"/>
      <c r="D271" s="43"/>
      <c r="E271"/>
      <c r="F271"/>
      <c r="G271"/>
      <c r="H271"/>
      <c r="I271"/>
      <c r="J271"/>
      <c r="K271"/>
      <c r="L271"/>
      <c r="M271"/>
      <c r="N271"/>
    </row>
    <row r="272" spans="1:14" x14ac:dyDescent="0.3">
      <c r="A272" s="21"/>
      <c r="B272" s="21"/>
      <c r="D272" s="43"/>
      <c r="E272"/>
      <c r="F272"/>
      <c r="G272"/>
      <c r="H272"/>
      <c r="I272"/>
      <c r="J272"/>
      <c r="K272"/>
      <c r="L272"/>
      <c r="M272"/>
      <c r="N272"/>
    </row>
    <row r="273" spans="1:14" x14ac:dyDescent="0.3">
      <c r="A273" s="21"/>
      <c r="B273" s="21"/>
      <c r="D273" s="43"/>
      <c r="E273"/>
      <c r="F273"/>
      <c r="G273"/>
      <c r="H273"/>
      <c r="I273"/>
      <c r="J273"/>
      <c r="K273"/>
      <c r="L273"/>
      <c r="M273"/>
      <c r="N273"/>
    </row>
    <row r="274" spans="1:14" x14ac:dyDescent="0.3">
      <c r="A274" s="21"/>
      <c r="B274" s="21"/>
      <c r="D274" s="43"/>
      <c r="E274"/>
      <c r="F274"/>
      <c r="G274"/>
      <c r="H274"/>
      <c r="I274"/>
      <c r="J274"/>
      <c r="K274"/>
      <c r="L274"/>
      <c r="M274"/>
      <c r="N274"/>
    </row>
    <row r="275" spans="1:14" x14ac:dyDescent="0.3">
      <c r="A275" s="21"/>
      <c r="B275" s="21"/>
      <c r="D275" s="43"/>
      <c r="E275"/>
      <c r="F275"/>
      <c r="G275"/>
      <c r="H275"/>
      <c r="I275"/>
      <c r="J275"/>
      <c r="K275"/>
      <c r="L275"/>
      <c r="M275"/>
      <c r="N275"/>
    </row>
    <row r="276" spans="1:14" x14ac:dyDescent="0.3">
      <c r="A276" s="21"/>
      <c r="B276" s="21"/>
      <c r="D276" s="43"/>
      <c r="E276"/>
      <c r="F276"/>
      <c r="G276"/>
      <c r="H276"/>
      <c r="I276"/>
      <c r="J276"/>
      <c r="K276"/>
      <c r="L276"/>
      <c r="M276"/>
      <c r="N276"/>
    </row>
    <row r="277" spans="1:14" x14ac:dyDescent="0.3">
      <c r="A277" s="21"/>
      <c r="B277" s="21"/>
      <c r="D277" s="43"/>
      <c r="E277"/>
      <c r="F277"/>
      <c r="G277"/>
      <c r="H277"/>
      <c r="I277"/>
      <c r="J277"/>
      <c r="K277"/>
      <c r="L277"/>
      <c r="M277"/>
      <c r="N277"/>
    </row>
    <row r="278" spans="1:14" x14ac:dyDescent="0.3">
      <c r="A278" s="21"/>
      <c r="B278" s="21"/>
      <c r="D278" s="43"/>
      <c r="E278"/>
      <c r="F278"/>
      <c r="G278"/>
      <c r="H278"/>
      <c r="I278"/>
      <c r="J278"/>
      <c r="K278"/>
      <c r="L278"/>
      <c r="M278"/>
      <c r="N278"/>
    </row>
    <row r="279" spans="1:14" x14ac:dyDescent="0.3">
      <c r="A279" s="21"/>
      <c r="B279" s="21"/>
      <c r="D279" s="43"/>
      <c r="E279"/>
      <c r="F279"/>
      <c r="G279"/>
      <c r="H279"/>
      <c r="I279"/>
      <c r="J279"/>
      <c r="K279"/>
      <c r="L279"/>
      <c r="M279"/>
      <c r="N279"/>
    </row>
  </sheetData>
  <mergeCells count="7">
    <mergeCell ref="A1:N1"/>
    <mergeCell ref="C2:F2"/>
    <mergeCell ref="G2:J2"/>
    <mergeCell ref="K2:N2"/>
    <mergeCell ref="C81:F81"/>
    <mergeCell ref="G81:J81"/>
    <mergeCell ref="K81:N81"/>
  </mergeCells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msks2</dc:creator>
  <cp:lastModifiedBy>uctaren2</cp:lastModifiedBy>
  <cp:lastPrinted>2019-10-15T13:09:22Z</cp:lastPrinted>
  <dcterms:created xsi:type="dcterms:W3CDTF">2014-09-24T15:40:42Z</dcterms:created>
  <dcterms:modified xsi:type="dcterms:W3CDTF">2023-03-23T13:16:32Z</dcterms:modified>
</cp:coreProperties>
</file>